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hassanpour\Downloads\"/>
    </mc:Choice>
  </mc:AlternateContent>
  <bookViews>
    <workbookView xWindow="0" yWindow="0" windowWidth="28800" windowHeight="11700"/>
  </bookViews>
  <sheets>
    <sheet name="سهام" sheetId="1" r:id="rId1"/>
    <sheet name="صندوق ‌سرمایه‌گذاری" sheetId="16" r:id="rId2"/>
    <sheet name="سپرده" sheetId="6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ایر درآمدها" sheetId="14" r:id="rId8"/>
    <sheet name="جمع درآمدها" sheetId="15" r:id="rId9"/>
  </sheets>
  <calcPr calcId="162913"/>
</workbook>
</file>

<file path=xl/calcChain.xml><?xml version="1.0" encoding="utf-8"?>
<calcChain xmlns="http://schemas.openxmlformats.org/spreadsheetml/2006/main">
  <c r="K20" i="11" l="1"/>
  <c r="U20" i="11"/>
  <c r="U9" i="11"/>
  <c r="U10" i="11"/>
  <c r="U11" i="11"/>
  <c r="U12" i="11"/>
  <c r="U13" i="11"/>
  <c r="U14" i="11"/>
  <c r="U15" i="11"/>
  <c r="U16" i="11"/>
  <c r="U17" i="11"/>
  <c r="U18" i="11"/>
  <c r="U19" i="11"/>
  <c r="U8" i="11"/>
  <c r="S9" i="11"/>
  <c r="S10" i="11"/>
  <c r="S11" i="11"/>
  <c r="S12" i="11"/>
  <c r="S13" i="11"/>
  <c r="S14" i="11"/>
  <c r="S15" i="11"/>
  <c r="S16" i="11"/>
  <c r="S20" i="11" s="1"/>
  <c r="S17" i="11"/>
  <c r="S18" i="11"/>
  <c r="S19" i="11"/>
  <c r="S8" i="11"/>
  <c r="O20" i="11"/>
  <c r="Q9" i="10"/>
  <c r="Q10" i="10"/>
  <c r="Q11" i="10"/>
  <c r="Q12" i="10"/>
  <c r="Q13" i="10"/>
  <c r="Q14" i="10"/>
  <c r="Q15" i="10"/>
  <c r="Q16" i="10"/>
  <c r="Q17" i="10"/>
  <c r="Q18" i="10"/>
  <c r="Q19" i="10"/>
  <c r="Q8" i="10"/>
  <c r="C10" i="16" l="1"/>
  <c r="E10" i="16"/>
  <c r="G10" i="16"/>
  <c r="I10" i="16"/>
  <c r="K10" i="16"/>
  <c r="M10" i="16"/>
  <c r="O10" i="16"/>
  <c r="Q10" i="16"/>
  <c r="S10" i="16"/>
  <c r="U10" i="16"/>
  <c r="W10" i="16"/>
  <c r="E20" i="11"/>
  <c r="G20" i="11"/>
  <c r="I20" i="11"/>
  <c r="M20" i="11"/>
  <c r="Q20" i="11"/>
  <c r="E20" i="10"/>
  <c r="G20" i="10"/>
  <c r="I20" i="10"/>
  <c r="M20" i="10"/>
  <c r="O20" i="10"/>
  <c r="Q19" i="9"/>
  <c r="O19" i="9"/>
  <c r="M19" i="9"/>
  <c r="G19" i="9"/>
  <c r="I19" i="9"/>
  <c r="E19" i="9"/>
  <c r="E9" i="8"/>
  <c r="G9" i="8"/>
  <c r="O9" i="8"/>
  <c r="Q9" i="8"/>
  <c r="S9" i="8"/>
  <c r="M9" i="6"/>
  <c r="O9" i="6"/>
  <c r="Q9" i="6"/>
  <c r="K9" i="6"/>
  <c r="Q20" i="10" l="1"/>
  <c r="O21" i="1"/>
  <c r="K21" i="1"/>
  <c r="G21" i="1"/>
  <c r="E21" i="1"/>
  <c r="T21" i="1"/>
  <c r="V21" i="1"/>
</calcChain>
</file>

<file path=xl/sharedStrings.xml><?xml version="1.0" encoding="utf-8"?>
<sst xmlns="http://schemas.openxmlformats.org/spreadsheetml/2006/main" count="336" uniqueCount="91">
  <si>
    <t>صندوق سرمایه‌گذاری اختصاصی بازارگردانی توسعه سهام نیکی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</si>
  <si>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</si>
  <si>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</si>
  <si>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</si>
  <si>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</si>
  <si>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</si>
  <si>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</si>
  <si>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</si>
  <si>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</si>
  <si>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</si>
  <si>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</si>
  <si>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</si>
  <si>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</si>
  <si>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آلومتک‌</t>
  </si>
  <si>
    <t>1.32%</t>
  </si>
  <si>
    <t>افرانت</t>
  </si>
  <si>
    <t>2.60%</t>
  </si>
  <si>
    <t>افست‌</t>
  </si>
  <si>
    <t>2.56%</t>
  </si>
  <si>
    <t>ایران‌ خودرو</t>
  </si>
  <si>
    <t>9.65%</t>
  </si>
  <si>
    <t>ایران‌ مرینوس‌</t>
  </si>
  <si>
    <t>0.00%</t>
  </si>
  <si>
    <t>سرمایه‌گذاری‌ ملی‌ایران‌</t>
  </si>
  <si>
    <t>49.83%</t>
  </si>
  <si>
    <t>شهد ایران ‌</t>
  </si>
  <si>
    <t>4.65%</t>
  </si>
  <si>
    <t>صنعتی‌ آما</t>
  </si>
  <si>
    <t>6.30%</t>
  </si>
  <si>
    <t>فیبر ایران‌</t>
  </si>
  <si>
    <t>6.56%</t>
  </si>
  <si>
    <t>لوله‌وماشین‌سازی‌ایران‌</t>
  </si>
  <si>
    <t>1.47%</t>
  </si>
  <si>
    <t>آلومراد</t>
  </si>
  <si>
    <t>2.47%</t>
  </si>
  <si>
    <t>کابل‌ البرز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</si>
  <si>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</si>
  <si>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</si>
  <si>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</si>
  <si>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</si>
  <si>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</si>
  <si>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</si>
  <si>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</si>
  <si>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</si>
  <si>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</si>
  <si>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</si>
  <si>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 xml:space="preserve">بانک تجارت تخصصی بورس </t>
  </si>
  <si>
    <t>104323944</t>
  </si>
  <si>
    <t>حساب جاری</t>
  </si>
  <si>
    <t>1399/03/02</t>
  </si>
  <si>
    <t>12.00%</t>
  </si>
  <si>
    <t>صورت وضعیت درآمدها</t>
  </si>
  <si>
    <t>طی ماه</t>
  </si>
  <si>
    <t>از ابتدای سال مالی تا پایان ماه</t>
  </si>
  <si>
    <t>توضیحات</t>
  </si>
  <si>
    <t>هزینه تنزیل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</si>
  <si>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</si>
  <si>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</si>
  <si>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</si>
  <si>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</si>
  <si>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</si>
  <si>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</si>
  <si>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1399/10/29</t>
  </si>
  <si>
    <t>بهای فروش</t>
  </si>
  <si>
    <t>ارزش دفتری</t>
  </si>
  <si>
    <t>صندوق س.اعتماد آفرین پارسیان-د</t>
  </si>
  <si>
    <t>درآمد سود سهام</t>
  </si>
  <si>
    <t>درآمد تغییر ارزش</t>
  </si>
  <si>
    <t>درآمد فروش</t>
  </si>
  <si>
    <t>درصد از کل درآمدها</t>
  </si>
  <si>
    <t>جمع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</si>
  <si>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</si>
  <si>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</si>
  <si>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</si>
  <si>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</si>
  <si>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 xml:space="preserve">جمع </t>
  </si>
  <si>
    <t>ـ</t>
  </si>
  <si>
    <t>سود(زیان) ناشی از تغییر قیمت</t>
  </si>
  <si>
    <t>سود(زیان)ناشی از تغییر قیمت</t>
  </si>
  <si>
    <t>سود(زیان)ناشی از فروش</t>
  </si>
  <si>
    <t>صورت وضعیت پورتفوی (سهام و حق تقدم سهام)</t>
  </si>
  <si>
    <t>صورت وضعیت پورتفوی( صندوق سرمایه‌گذاری قابل معامله)</t>
  </si>
  <si>
    <t>صورت وضعیت پورتفوی(سپرده بانکی)</t>
  </si>
  <si>
    <t>شرح</t>
  </si>
  <si>
    <t>سود (زیان) فروش اوراق بهادار</t>
  </si>
  <si>
    <t>صورت وضعیت درآمدها(نسبت درآمدها)</t>
  </si>
  <si>
    <t>از ابتدای سال مالی تا پایان ماه 1399/11/30</t>
  </si>
  <si>
    <t>طی ماه 1399/11/30</t>
  </si>
  <si>
    <t>سود(زیان) تحقق نیافته نگهداری اوراق بهادار</t>
  </si>
  <si>
    <t>سود سهام</t>
  </si>
  <si>
    <t>سایردرآمدها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</si>
</sst>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16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sz val="12"/>
      <name val="B Nazanin"/>
      <charset val="178"/>
    </font>
    <font>
      <sz val="12"/>
      <name val="B Nazanin"/>
      <charset val="178"/>
    </font>
    <font>
      <sz val="18"/>
      <color rgb="FF000000"/>
      <name val="B Nazanin"/>
      <charset val="178"/>
    </font>
    <font>
      <b/>
      <sz val="18"/>
      <color rgb="FF000000"/>
      <name val="B Nazanin"/>
      <charset val="178"/>
    </font>
    <font>
      <sz val="14"/>
      <name val="B Nazanin"/>
      <charset val="178"/>
    </font>
    <font>
      <sz val="13"/>
      <name val="B Nazanin"/>
      <charset val="178"/>
    </font>
    <font>
      <b/>
      <sz val="14"/>
      <name val="B Nazanin"/>
      <charset val="178"/>
    </font>
    <font>
      <sz val="16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sz val="11"/>
      <name val="Calibri"/>
    </font>
    <font>
      <b/>
      <sz val="17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5" fillId="0" borderId="0" xfId="0" applyNumberFormat="1" applyFont="1" applyFill="1"/>
    <xf numFmtId="0" fontId="8" fillId="0" borderId="0" xfId="0" applyFont="1"/>
    <xf numFmtId="0" fontId="9" fillId="0" borderId="0" xfId="0" applyFont="1"/>
    <xf numFmtId="0" fontId="1" fillId="0" borderId="0" xfId="0" applyFont="1" applyFill="1"/>
    <xf numFmtId="3" fontId="1" fillId="0" borderId="0" xfId="0" applyNumberFormat="1" applyFont="1" applyFill="1"/>
    <xf numFmtId="3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/>
    <xf numFmtId="164" fontId="8" fillId="0" borderId="0" xfId="0" applyNumberFormat="1" applyFont="1" applyAlignment="1">
      <alignment horizontal="center"/>
    </xf>
    <xf numFmtId="3" fontId="10" fillId="0" borderId="0" xfId="0" applyNumberFormat="1" applyFont="1"/>
    <xf numFmtId="3" fontId="10" fillId="0" borderId="0" xfId="0" applyNumberFormat="1" applyFont="1" applyFill="1" applyAlignment="1">
      <alignment horizontal="right"/>
    </xf>
    <xf numFmtId="3" fontId="8" fillId="0" borderId="0" xfId="0" applyNumberFormat="1" applyFont="1"/>
    <xf numFmtId="3" fontId="5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8" fillId="0" borderId="0" xfId="0" applyNumberFormat="1" applyFont="1"/>
    <xf numFmtId="164" fontId="11" fillId="0" borderId="0" xfId="0" applyNumberFormat="1" applyFont="1"/>
    <xf numFmtId="164" fontId="10" fillId="0" borderId="0" xfId="0" applyNumberFormat="1" applyFont="1"/>
    <xf numFmtId="0" fontId="12" fillId="0" borderId="0" xfId="0" applyFont="1"/>
    <xf numFmtId="164" fontId="11" fillId="0" borderId="1" xfId="0" applyNumberFormat="1" applyFont="1" applyBorder="1"/>
    <xf numFmtId="3" fontId="12" fillId="0" borderId="2" xfId="0" applyNumberFormat="1" applyFont="1" applyBorder="1"/>
    <xf numFmtId="164" fontId="12" fillId="0" borderId="2" xfId="0" applyNumberFormat="1" applyFont="1" applyBorder="1"/>
    <xf numFmtId="164" fontId="11" fillId="0" borderId="0" xfId="0" applyNumberFormat="1" applyFont="1" applyFill="1"/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8" fillId="0" borderId="2" xfId="0" applyNumberFormat="1" applyFont="1" applyBorder="1"/>
    <xf numFmtId="164" fontId="10" fillId="0" borderId="2" xfId="0" applyNumberFormat="1" applyFont="1" applyBorder="1"/>
    <xf numFmtId="164" fontId="8" fillId="0" borderId="0" xfId="0" applyNumberFormat="1" applyFont="1" applyFill="1"/>
    <xf numFmtId="9" fontId="5" fillId="0" borderId="0" xfId="1" applyFont="1"/>
    <xf numFmtId="3" fontId="5" fillId="0" borderId="1" xfId="0" applyNumberFormat="1" applyFont="1" applyBorder="1"/>
    <xf numFmtId="164" fontId="4" fillId="0" borderId="2" xfId="0" applyNumberFormat="1" applyFont="1" applyBorder="1"/>
    <xf numFmtId="0" fontId="1" fillId="0" borderId="0" xfId="0" applyFont="1" applyAlignment="1">
      <alignment wrapText="1"/>
    </xf>
    <xf numFmtId="9" fontId="5" fillId="0" borderId="2" xfId="1" applyFont="1" applyBorder="1"/>
    <xf numFmtId="9" fontId="8" fillId="0" borderId="0" xfId="1" applyFont="1"/>
    <xf numFmtId="9" fontId="8" fillId="0" borderId="1" xfId="1" applyFont="1" applyBorder="1"/>
    <xf numFmtId="3" fontId="8" fillId="0" borderId="1" xfId="0" applyNumberFormat="1" applyFont="1" applyBorder="1"/>
    <xf numFmtId="164" fontId="8" fillId="0" borderId="2" xfId="0" applyNumberFormat="1" applyFont="1" applyBorder="1" applyAlignment="1">
      <alignment horizontal="center" vertical="center"/>
    </xf>
    <xf numFmtId="9" fontId="8" fillId="0" borderId="2" xfId="1" applyFont="1" applyBorder="1"/>
    <xf numFmtId="3" fontId="4" fillId="0" borderId="2" xfId="0" applyNumberFormat="1" applyFont="1" applyBorder="1"/>
    <xf numFmtId="10" fontId="5" fillId="0" borderId="0" xfId="1" applyNumberFormat="1" applyFont="1"/>
    <xf numFmtId="10" fontId="5" fillId="0" borderId="2" xfId="1" applyNumberFormat="1" applyFont="1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3"/>
  <sheetViews>
    <sheetView rightToLeft="1" tabSelected="1" view="pageBreakPreview" zoomScale="60" zoomScaleNormal="100" workbookViewId="0">
      <selection activeCell="A3" sqref="A3:X3"/>
    </sheetView>
  </sheetViews>
  <sheetFormatPr defaultRowHeight="15"/>
  <cols>
    <col min="1" max="1" width="19.140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20.7109375" style="1" bestFit="1" customWidth="1"/>
    <col min="16" max="16" width="1" style="1" customWidth="1"/>
    <col min="17" max="17" width="12.85546875" style="1" bestFit="1" customWidth="1"/>
    <col min="18" max="19" width="1" style="1" customWidth="1"/>
    <col min="20" max="20" width="20.7109375" style="1" bestFit="1" customWidth="1"/>
    <col min="21" max="21" width="1" style="1" customWidth="1"/>
    <col min="22" max="22" width="25.42578125" style="13" bestFit="1" customWidth="1"/>
    <col min="23" max="23" width="1" style="1" customWidth="1"/>
    <col min="24" max="24" width="38.140625" style="1" bestFit="1" customWidth="1"/>
    <col min="25" max="25" width="1" style="1" customWidth="1"/>
    <col min="26" max="26" width="9.140625" style="1" customWidth="1"/>
    <col min="27" max="16384" width="9.140625" style="1"/>
  </cols>
  <sheetData>
    <row r="2" spans="1:24" ht="23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ht="30">
      <c r="A3" s="62" t="s">
        <v>80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ht="23.25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6" spans="1:24" ht="30">
      <c r="A6" s="61" t="s">
        <v>2</v>
      </c>
      <c r="C6" s="62" t="s">
        <v>3</v>
      </c>
      <c r="D6" s="62" t="s">
        <v>3</v>
      </c>
      <c r="E6" s="62" t="s">
        <v>3</v>
      </c>
      <c r="F6" s="62" t="s">
        <v>3</v>
      </c>
      <c r="G6" s="62" t="s">
        <v>3</v>
      </c>
      <c r="I6" s="61" t="s">
        <v>4</v>
      </c>
      <c r="J6" s="61" t="s">
        <v>4</v>
      </c>
      <c r="K6" s="61" t="s">
        <v>4</v>
      </c>
      <c r="L6" s="61" t="s">
        <v>4</v>
      </c>
      <c r="M6" s="61" t="s">
        <v>4</v>
      </c>
      <c r="N6" s="61" t="s">
        <v>4</v>
      </c>
      <c r="O6" s="61" t="s">
        <v>4</v>
      </c>
      <c r="Q6" s="62" t="s">
        <v>5</v>
      </c>
      <c r="R6" s="62" t="s">
        <v>5</v>
      </c>
      <c r="S6" s="62" t="s">
        <v>5</v>
      </c>
      <c r="T6" s="62" t="s">
        <v>5</v>
      </c>
      <c r="U6" s="62" t="s">
        <v>5</v>
      </c>
      <c r="V6" s="62" t="s">
        <v>5</v>
      </c>
      <c r="W6" s="62" t="s">
        <v>5</v>
      </c>
      <c r="X6" s="62" t="s">
        <v>5</v>
      </c>
    </row>
    <row r="7" spans="1:24" ht="23.25">
      <c r="A7" s="61" t="s">
        <v>2</v>
      </c>
      <c r="C7" s="61" t="s">
        <v>6</v>
      </c>
      <c r="E7" s="61" t="s">
        <v>7</v>
      </c>
      <c r="G7" s="61" t="s">
        <v>8</v>
      </c>
      <c r="I7" s="61" t="s">
        <v>9</v>
      </c>
      <c r="J7" s="61" t="s">
        <v>9</v>
      </c>
      <c r="K7" s="61" t="s">
        <v>9</v>
      </c>
      <c r="M7" s="61" t="s">
        <v>10</v>
      </c>
      <c r="N7" s="61" t="s">
        <v>10</v>
      </c>
      <c r="O7" s="61" t="s">
        <v>10</v>
      </c>
      <c r="Q7" s="61" t="s">
        <v>6</v>
      </c>
      <c r="T7" s="61" t="s">
        <v>7</v>
      </c>
      <c r="V7" s="63" t="s">
        <v>8</v>
      </c>
      <c r="X7" s="61" t="s">
        <v>11</v>
      </c>
    </row>
    <row r="8" spans="1:24" ht="23.25">
      <c r="A8" s="61" t="s">
        <v>2</v>
      </c>
      <c r="C8" s="61" t="s">
        <v>6</v>
      </c>
      <c r="E8" s="61" t="s">
        <v>7</v>
      </c>
      <c r="G8" s="61" t="s">
        <v>8</v>
      </c>
      <c r="I8" s="2" t="s">
        <v>6</v>
      </c>
      <c r="K8" s="2" t="s">
        <v>7</v>
      </c>
      <c r="M8" s="2" t="s">
        <v>6</v>
      </c>
      <c r="O8" s="2" t="s">
        <v>12</v>
      </c>
      <c r="Q8" s="61" t="s">
        <v>6</v>
      </c>
      <c r="T8" s="61" t="s">
        <v>7</v>
      </c>
      <c r="V8" s="63" t="s">
        <v>8</v>
      </c>
      <c r="X8" s="61" t="s">
        <v>11</v>
      </c>
    </row>
    <row r="9" spans="1:24" ht="22.5">
      <c r="A9" s="12" t="s">
        <v>13</v>
      </c>
      <c r="C9" s="19">
        <v>1710818</v>
      </c>
      <c r="D9" s="19"/>
      <c r="E9" s="19">
        <v>70440115434</v>
      </c>
      <c r="F9" s="19"/>
      <c r="G9" s="19">
        <v>66825049954.528801</v>
      </c>
      <c r="H9" s="19"/>
      <c r="I9" s="19">
        <v>3079000</v>
      </c>
      <c r="J9" s="19"/>
      <c r="K9" s="19">
        <v>118702220365</v>
      </c>
      <c r="L9" s="19"/>
      <c r="M9" s="19">
        <v>-4430341</v>
      </c>
      <c r="N9" s="19"/>
      <c r="O9" s="19">
        <v>173866454640</v>
      </c>
      <c r="P9" s="19"/>
      <c r="Q9" s="19">
        <v>359477</v>
      </c>
      <c r="R9" s="19"/>
      <c r="S9" s="19"/>
      <c r="T9" s="19">
        <v>13904818692</v>
      </c>
      <c r="U9" s="19"/>
      <c r="V9" s="19">
        <v>13937825749</v>
      </c>
      <c r="W9" s="19"/>
      <c r="X9" s="19" t="s">
        <v>14</v>
      </c>
    </row>
    <row r="10" spans="1:24" ht="22.5">
      <c r="A10" s="12" t="s">
        <v>15</v>
      </c>
      <c r="C10" s="19">
        <v>701610</v>
      </c>
      <c r="D10" s="19"/>
      <c r="E10" s="19">
        <v>33578821769</v>
      </c>
      <c r="F10" s="19"/>
      <c r="G10" s="19">
        <v>32595863641.941601</v>
      </c>
      <c r="H10" s="19"/>
      <c r="I10" s="19">
        <v>1603076</v>
      </c>
      <c r="J10" s="19"/>
      <c r="K10" s="19">
        <v>62962250202</v>
      </c>
      <c r="L10" s="19"/>
      <c r="M10" s="19">
        <v>-1530226</v>
      </c>
      <c r="N10" s="19"/>
      <c r="O10" s="19">
        <v>54894490135</v>
      </c>
      <c r="P10" s="19"/>
      <c r="Q10" s="19">
        <v>774460</v>
      </c>
      <c r="R10" s="19"/>
      <c r="S10" s="19"/>
      <c r="T10" s="19">
        <v>31943961022</v>
      </c>
      <c r="U10" s="19"/>
      <c r="V10" s="19">
        <v>27387309214</v>
      </c>
      <c r="W10" s="19"/>
      <c r="X10" s="19" t="s">
        <v>16</v>
      </c>
    </row>
    <row r="11" spans="1:24" ht="22.5">
      <c r="A11" s="12" t="s">
        <v>17</v>
      </c>
      <c r="C11" s="19">
        <v>2350935</v>
      </c>
      <c r="D11" s="19"/>
      <c r="E11" s="19">
        <v>53910577841</v>
      </c>
      <c r="F11" s="19"/>
      <c r="G11" s="19">
        <v>45385544951.208</v>
      </c>
      <c r="H11" s="19"/>
      <c r="I11" s="19">
        <v>1315676</v>
      </c>
      <c r="J11" s="19"/>
      <c r="K11" s="19">
        <v>21123763742</v>
      </c>
      <c r="L11" s="19"/>
      <c r="M11" s="19">
        <v>-2052346</v>
      </c>
      <c r="N11" s="19"/>
      <c r="O11" s="19">
        <v>34561065911</v>
      </c>
      <c r="P11" s="19"/>
      <c r="Q11" s="19">
        <v>1614265</v>
      </c>
      <c r="R11" s="19"/>
      <c r="S11" s="19"/>
      <c r="T11" s="19">
        <v>31506931089</v>
      </c>
      <c r="U11" s="19"/>
      <c r="V11" s="19">
        <v>26986128393</v>
      </c>
      <c r="W11" s="19"/>
      <c r="X11" s="19" t="s">
        <v>18</v>
      </c>
    </row>
    <row r="12" spans="1:24" ht="22.5">
      <c r="A12" s="12" t="s">
        <v>19</v>
      </c>
      <c r="C12" s="19">
        <v>36001688</v>
      </c>
      <c r="D12" s="19"/>
      <c r="E12" s="19">
        <v>104782049245</v>
      </c>
      <c r="F12" s="19"/>
      <c r="G12" s="19">
        <v>88137100456.944</v>
      </c>
      <c r="H12" s="19"/>
      <c r="I12" s="19">
        <v>80200000</v>
      </c>
      <c r="J12" s="19"/>
      <c r="K12" s="19">
        <v>216854170169</v>
      </c>
      <c r="L12" s="19"/>
      <c r="M12" s="19">
        <v>-79384356</v>
      </c>
      <c r="N12" s="19"/>
      <c r="O12" s="19">
        <v>215630388946</v>
      </c>
      <c r="P12" s="19"/>
      <c r="Q12" s="19">
        <v>36817332</v>
      </c>
      <c r="R12" s="19"/>
      <c r="S12" s="19"/>
      <c r="T12" s="19">
        <v>102460912287</v>
      </c>
      <c r="U12" s="19"/>
      <c r="V12" s="19">
        <v>101538608284</v>
      </c>
      <c r="W12" s="19"/>
      <c r="X12" s="19" t="s">
        <v>20</v>
      </c>
    </row>
    <row r="13" spans="1:24" ht="22.5">
      <c r="A13" s="12" t="s">
        <v>21</v>
      </c>
      <c r="C13" s="19">
        <v>289814</v>
      </c>
      <c r="D13" s="19"/>
      <c r="E13" s="19">
        <v>15250835457</v>
      </c>
      <c r="F13" s="19"/>
      <c r="G13" s="19">
        <v>15519328599.482401</v>
      </c>
      <c r="H13" s="19"/>
      <c r="I13" s="19">
        <v>0</v>
      </c>
      <c r="J13" s="19"/>
      <c r="K13" s="19">
        <v>0</v>
      </c>
      <c r="L13" s="19"/>
      <c r="M13" s="19">
        <v>-289814</v>
      </c>
      <c r="N13" s="19"/>
      <c r="O13" s="19">
        <v>15961044761</v>
      </c>
      <c r="P13" s="19"/>
      <c r="Q13" s="19">
        <v>0</v>
      </c>
      <c r="R13" s="19"/>
      <c r="S13" s="19"/>
      <c r="T13" s="19">
        <v>0</v>
      </c>
      <c r="U13" s="19"/>
      <c r="V13" s="19">
        <v>0</v>
      </c>
      <c r="W13" s="19"/>
      <c r="X13" s="19" t="s">
        <v>22</v>
      </c>
    </row>
    <row r="14" spans="1:24" ht="22.5">
      <c r="A14" s="12" t="s">
        <v>23</v>
      </c>
      <c r="C14" s="19">
        <v>55105967</v>
      </c>
      <c r="D14" s="19"/>
      <c r="E14" s="19">
        <v>953422790453</v>
      </c>
      <c r="F14" s="19"/>
      <c r="G14" s="19">
        <v>685547876490.24597</v>
      </c>
      <c r="H14" s="19"/>
      <c r="I14" s="19">
        <v>3584820</v>
      </c>
      <c r="J14" s="19"/>
      <c r="K14" s="19">
        <v>44710451230</v>
      </c>
      <c r="L14" s="19"/>
      <c r="M14" s="19">
        <v>-13459035</v>
      </c>
      <c r="N14" s="19"/>
      <c r="O14" s="19">
        <v>175308638480</v>
      </c>
      <c r="P14" s="19"/>
      <c r="Q14" s="19">
        <v>45231752</v>
      </c>
      <c r="R14" s="19"/>
      <c r="S14" s="19"/>
      <c r="T14" s="19">
        <v>766885310333</v>
      </c>
      <c r="U14" s="19"/>
      <c r="V14" s="19">
        <v>524289560074</v>
      </c>
      <c r="W14" s="19"/>
      <c r="X14" s="19" t="s">
        <v>24</v>
      </c>
    </row>
    <row r="15" spans="1:24" ht="22.5">
      <c r="A15" s="12" t="s">
        <v>25</v>
      </c>
      <c r="C15" s="19">
        <v>10106158</v>
      </c>
      <c r="D15" s="19"/>
      <c r="E15" s="19">
        <v>75623171426</v>
      </c>
      <c r="F15" s="19"/>
      <c r="G15" s="19">
        <v>72002143291.029602</v>
      </c>
      <c r="H15" s="19"/>
      <c r="I15" s="19">
        <v>11399310</v>
      </c>
      <c r="J15" s="19"/>
      <c r="K15" s="19">
        <v>79279685814</v>
      </c>
      <c r="L15" s="19"/>
      <c r="M15" s="19">
        <v>-15463900</v>
      </c>
      <c r="N15" s="19"/>
      <c r="O15" s="19">
        <v>111141312319</v>
      </c>
      <c r="P15" s="19"/>
      <c r="Q15" s="19">
        <v>6041568</v>
      </c>
      <c r="R15" s="19"/>
      <c r="S15" s="19"/>
      <c r="T15" s="19">
        <v>44577941757</v>
      </c>
      <c r="U15" s="19"/>
      <c r="V15" s="19">
        <v>48899508907</v>
      </c>
      <c r="W15" s="19"/>
      <c r="X15" s="19" t="s">
        <v>26</v>
      </c>
    </row>
    <row r="16" spans="1:24" ht="22.5">
      <c r="A16" s="12" t="s">
        <v>27</v>
      </c>
      <c r="C16" s="19">
        <v>2671351</v>
      </c>
      <c r="D16" s="19"/>
      <c r="E16" s="19">
        <v>51578892870</v>
      </c>
      <c r="F16" s="19"/>
      <c r="G16" s="19">
        <v>57283623793.7304</v>
      </c>
      <c r="H16" s="19"/>
      <c r="I16" s="19">
        <v>3989089</v>
      </c>
      <c r="J16" s="19"/>
      <c r="K16" s="19">
        <v>88147849081</v>
      </c>
      <c r="L16" s="19"/>
      <c r="M16" s="19">
        <v>-3699584</v>
      </c>
      <c r="N16" s="19"/>
      <c r="O16" s="19">
        <v>80922376217</v>
      </c>
      <c r="P16" s="19"/>
      <c r="Q16" s="19">
        <v>2960856</v>
      </c>
      <c r="R16" s="19"/>
      <c r="S16" s="19"/>
      <c r="T16" s="19">
        <v>66035992293</v>
      </c>
      <c r="U16" s="19"/>
      <c r="V16" s="19">
        <v>66243182729</v>
      </c>
      <c r="W16" s="19"/>
      <c r="X16" s="19" t="s">
        <v>28</v>
      </c>
    </row>
    <row r="17" spans="1:24" ht="22.5">
      <c r="A17" s="12" t="s">
        <v>29</v>
      </c>
      <c r="C17" s="19">
        <v>5069896</v>
      </c>
      <c r="D17" s="19"/>
      <c r="E17" s="19">
        <v>73812692825</v>
      </c>
      <c r="F17" s="19"/>
      <c r="G17" s="19">
        <v>72191111026.320007</v>
      </c>
      <c r="H17" s="19"/>
      <c r="I17" s="19">
        <v>12398337</v>
      </c>
      <c r="J17" s="19"/>
      <c r="K17" s="19">
        <v>169766554835</v>
      </c>
      <c r="L17" s="19"/>
      <c r="M17" s="19">
        <v>-12723756</v>
      </c>
      <c r="N17" s="19"/>
      <c r="O17" s="19">
        <v>182380972236</v>
      </c>
      <c r="P17" s="19"/>
      <c r="Q17" s="19">
        <v>4744477</v>
      </c>
      <c r="R17" s="19"/>
      <c r="S17" s="19"/>
      <c r="T17" s="19">
        <v>65875274855</v>
      </c>
      <c r="U17" s="19"/>
      <c r="V17" s="19">
        <v>69027084635</v>
      </c>
      <c r="W17" s="19"/>
      <c r="X17" s="19" t="s">
        <v>30</v>
      </c>
    </row>
    <row r="18" spans="1:24" ht="22.5">
      <c r="A18" s="12" t="s">
        <v>31</v>
      </c>
      <c r="C18" s="19">
        <v>1164564</v>
      </c>
      <c r="D18" s="19"/>
      <c r="E18" s="19">
        <v>26564935701</v>
      </c>
      <c r="F18" s="19"/>
      <c r="G18" s="19">
        <v>25519478964.7248</v>
      </c>
      <c r="H18" s="19"/>
      <c r="I18" s="19">
        <v>1732256</v>
      </c>
      <c r="J18" s="19"/>
      <c r="K18" s="19">
        <v>37056141480</v>
      </c>
      <c r="L18" s="19"/>
      <c r="M18" s="19">
        <v>-2173945</v>
      </c>
      <c r="N18" s="19"/>
      <c r="O18" s="19">
        <v>46640197465</v>
      </c>
      <c r="P18" s="19"/>
      <c r="Q18" s="19">
        <v>722875</v>
      </c>
      <c r="R18" s="19"/>
      <c r="S18" s="19"/>
      <c r="T18" s="19">
        <v>15991319456</v>
      </c>
      <c r="U18" s="19"/>
      <c r="V18" s="19">
        <v>15450544904</v>
      </c>
      <c r="W18" s="19"/>
      <c r="X18" s="19" t="s">
        <v>32</v>
      </c>
    </row>
    <row r="19" spans="1:24" ht="22.5">
      <c r="A19" s="12" t="s">
        <v>33</v>
      </c>
      <c r="C19" s="19">
        <v>0</v>
      </c>
      <c r="D19" s="19"/>
      <c r="E19" s="19">
        <v>0</v>
      </c>
      <c r="F19" s="19"/>
      <c r="G19" s="19">
        <v>0</v>
      </c>
      <c r="H19" s="19"/>
      <c r="I19" s="19">
        <v>242000</v>
      </c>
      <c r="J19" s="19"/>
      <c r="K19" s="19">
        <v>37253366240</v>
      </c>
      <c r="L19" s="19"/>
      <c r="M19" s="19">
        <v>-66527</v>
      </c>
      <c r="N19" s="19"/>
      <c r="O19" s="19">
        <v>10666278167</v>
      </c>
      <c r="P19" s="19"/>
      <c r="Q19" s="19">
        <v>175473</v>
      </c>
      <c r="R19" s="19"/>
      <c r="S19" s="19"/>
      <c r="T19" s="19">
        <v>26391487456</v>
      </c>
      <c r="U19" s="19"/>
      <c r="V19" s="19">
        <v>26036183220</v>
      </c>
      <c r="W19" s="19"/>
      <c r="X19" s="19" t="s">
        <v>34</v>
      </c>
    </row>
    <row r="20" spans="1:24" ht="22.5">
      <c r="A20" s="12" t="s">
        <v>35</v>
      </c>
      <c r="C20" s="19">
        <v>0</v>
      </c>
      <c r="D20" s="19"/>
      <c r="E20" s="19">
        <v>0</v>
      </c>
      <c r="F20" s="19"/>
      <c r="G20" s="19">
        <v>0</v>
      </c>
      <c r="H20" s="19"/>
      <c r="I20" s="19">
        <v>708000</v>
      </c>
      <c r="J20" s="19"/>
      <c r="K20" s="19">
        <v>29604121651</v>
      </c>
      <c r="L20" s="19"/>
      <c r="M20" s="19">
        <v>-708000</v>
      </c>
      <c r="N20" s="19"/>
      <c r="O20" s="19">
        <v>30024730360</v>
      </c>
      <c r="P20" s="19"/>
      <c r="Q20" s="19">
        <v>0</v>
      </c>
      <c r="R20" s="19"/>
      <c r="S20" s="19"/>
      <c r="T20" s="19">
        <v>0</v>
      </c>
      <c r="U20" s="19"/>
      <c r="V20" s="19">
        <v>0</v>
      </c>
      <c r="W20" s="19"/>
      <c r="X20" s="19" t="s">
        <v>22</v>
      </c>
    </row>
    <row r="21" spans="1:24" ht="24">
      <c r="A21" s="3" t="s">
        <v>75</v>
      </c>
      <c r="C21" s="6"/>
      <c r="D21" s="6"/>
      <c r="E21" s="20">
        <f>SUM(E9:E20)</f>
        <v>1458964883021</v>
      </c>
      <c r="F21" s="11"/>
      <c r="G21" s="20">
        <f>SUM(G9:G20)</f>
        <v>1161007121170.1555</v>
      </c>
      <c r="H21" s="11"/>
      <c r="I21" s="11"/>
      <c r="J21" s="11"/>
      <c r="K21" s="20">
        <f>SUM(K9:K20)</f>
        <v>905460574809</v>
      </c>
      <c r="L21" s="11"/>
      <c r="M21" s="11"/>
      <c r="N21" s="11"/>
      <c r="O21" s="20">
        <f>SUM(O9:O20)</f>
        <v>1131997949637</v>
      </c>
      <c r="P21" s="11"/>
      <c r="Q21" s="11"/>
      <c r="R21" s="11"/>
      <c r="S21" s="11"/>
      <c r="T21" s="20">
        <f>SUM(T9:T20)</f>
        <v>1165573949240</v>
      </c>
      <c r="U21" s="11"/>
      <c r="V21" s="21">
        <f>SUM(V9:V20)</f>
        <v>919795936109</v>
      </c>
      <c r="W21" s="11"/>
      <c r="X21" s="11"/>
    </row>
    <row r="22" spans="1:24" ht="18.7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0"/>
      <c r="W22" s="6"/>
      <c r="X22" s="6"/>
    </row>
    <row r="23" spans="1:24">
      <c r="V23" s="14"/>
    </row>
  </sheetData>
  <mergeCells count="16">
    <mergeCell ref="A2:X2"/>
    <mergeCell ref="A3:X3"/>
    <mergeCell ref="A4:X4"/>
    <mergeCell ref="X7:X8"/>
    <mergeCell ref="Q6:X6"/>
    <mergeCell ref="I6:O6"/>
    <mergeCell ref="Q7:Q8"/>
    <mergeCell ref="T7:T8"/>
    <mergeCell ref="V7:V8"/>
    <mergeCell ref="I7:K7"/>
    <mergeCell ref="M7:O7"/>
    <mergeCell ref="A6:A8"/>
    <mergeCell ref="C7:C8"/>
    <mergeCell ref="E7:E8"/>
    <mergeCell ref="G7:G8"/>
    <mergeCell ref="C6:G6"/>
  </mergeCells>
  <pageMargins left="0.70866141732283472" right="0.70866141732283472" top="0.74803149606299213" bottom="0.74803149606299213" header="0.31496062992125984" footer="0.31496062992125984"/>
  <pageSetup paperSize="9" scale="51" orientation="landscape" blackAndWhite="1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6"/>
  <sheetViews>
    <sheetView rightToLeft="1" zoomScaleNormal="100" workbookViewId="0">
      <selection sqref="A1:W10"/>
    </sheetView>
  </sheetViews>
  <sheetFormatPr defaultRowHeight="15"/>
  <cols>
    <col min="1" max="1" width="26.14062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5.140625" style="1" bestFit="1" customWidth="1"/>
    <col min="22" max="22" width="1" style="1" customWidth="1"/>
    <col min="23" max="23" width="38.140625" style="1" bestFit="1" customWidth="1"/>
    <col min="24" max="24" width="1" style="1" customWidth="1"/>
    <col min="25" max="25" width="9.140625" style="1" customWidth="1"/>
    <col min="26" max="16384" width="9.140625" style="1"/>
  </cols>
  <sheetData>
    <row r="2" spans="1:23" ht="23.25">
      <c r="A2" s="8"/>
      <c r="B2" s="8"/>
      <c r="C2" s="61" t="s">
        <v>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23.25" customHeight="1">
      <c r="A3" s="8"/>
      <c r="B3" s="8"/>
      <c r="C3" s="62" t="s">
        <v>81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3" ht="23.25">
      <c r="A4" s="8"/>
      <c r="B4" s="8"/>
      <c r="C4" s="61" t="s">
        <v>1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6" spans="1:23" ht="30">
      <c r="A6" s="5"/>
      <c r="B6" s="5"/>
      <c r="C6" s="62" t="s">
        <v>3</v>
      </c>
      <c r="D6" s="62" t="s">
        <v>3</v>
      </c>
      <c r="E6" s="62" t="s">
        <v>3</v>
      </c>
      <c r="F6" s="62" t="s">
        <v>3</v>
      </c>
      <c r="G6" s="62" t="s">
        <v>3</v>
      </c>
      <c r="H6" s="5"/>
      <c r="I6" s="62" t="s">
        <v>4</v>
      </c>
      <c r="J6" s="62" t="s">
        <v>4</v>
      </c>
      <c r="K6" s="62" t="s">
        <v>4</v>
      </c>
      <c r="L6" s="62" t="s">
        <v>4</v>
      </c>
      <c r="M6" s="62" t="s">
        <v>4</v>
      </c>
      <c r="N6" s="62" t="s">
        <v>4</v>
      </c>
      <c r="O6" s="62" t="s">
        <v>4</v>
      </c>
      <c r="P6" s="5"/>
      <c r="Q6" s="62" t="s">
        <v>5</v>
      </c>
      <c r="R6" s="62" t="s">
        <v>5</v>
      </c>
      <c r="S6" s="62" t="s">
        <v>5</v>
      </c>
      <c r="T6" s="62" t="s">
        <v>5</v>
      </c>
      <c r="U6" s="62" t="s">
        <v>5</v>
      </c>
      <c r="V6" s="62" t="s">
        <v>5</v>
      </c>
      <c r="W6" s="62" t="s">
        <v>5</v>
      </c>
    </row>
    <row r="7" spans="1:23" ht="30">
      <c r="A7" s="62" t="s">
        <v>83</v>
      </c>
      <c r="B7" s="5"/>
      <c r="C7" s="62" t="s">
        <v>6</v>
      </c>
      <c r="D7" s="5"/>
      <c r="E7" s="62" t="s">
        <v>7</v>
      </c>
      <c r="F7" s="5"/>
      <c r="G7" s="62" t="s">
        <v>8</v>
      </c>
      <c r="H7" s="5"/>
      <c r="I7" s="62" t="s">
        <v>9</v>
      </c>
      <c r="J7" s="62" t="s">
        <v>9</v>
      </c>
      <c r="K7" s="62" t="s">
        <v>9</v>
      </c>
      <c r="L7" s="5"/>
      <c r="M7" s="62" t="s">
        <v>10</v>
      </c>
      <c r="N7" s="62" t="s">
        <v>10</v>
      </c>
      <c r="O7" s="62" t="s">
        <v>10</v>
      </c>
      <c r="P7" s="5"/>
      <c r="Q7" s="62" t="s">
        <v>6</v>
      </c>
      <c r="R7" s="5"/>
      <c r="S7" s="62" t="s">
        <v>7</v>
      </c>
      <c r="T7" s="5"/>
      <c r="U7" s="62" t="s">
        <v>8</v>
      </c>
      <c r="V7" s="5"/>
      <c r="W7" s="62" t="s">
        <v>11</v>
      </c>
    </row>
    <row r="8" spans="1:23" ht="30">
      <c r="A8" s="62"/>
      <c r="B8" s="5"/>
      <c r="C8" s="62" t="s">
        <v>6</v>
      </c>
      <c r="D8" s="5"/>
      <c r="E8" s="62" t="s">
        <v>7</v>
      </c>
      <c r="F8" s="5"/>
      <c r="G8" s="62" t="s">
        <v>8</v>
      </c>
      <c r="H8" s="5"/>
      <c r="I8" s="9" t="s">
        <v>6</v>
      </c>
      <c r="J8" s="5"/>
      <c r="K8" s="9" t="s">
        <v>7</v>
      </c>
      <c r="L8" s="5"/>
      <c r="M8" s="9" t="s">
        <v>6</v>
      </c>
      <c r="N8" s="5"/>
      <c r="O8" s="9" t="s">
        <v>12</v>
      </c>
      <c r="P8" s="5"/>
      <c r="Q8" s="62" t="s">
        <v>6</v>
      </c>
      <c r="R8" s="5"/>
      <c r="S8" s="62" t="s">
        <v>7</v>
      </c>
      <c r="T8" s="5"/>
      <c r="U8" s="62" t="s">
        <v>8</v>
      </c>
      <c r="V8" s="5"/>
      <c r="W8" s="62" t="s">
        <v>11</v>
      </c>
    </row>
    <row r="9" spans="1:23" ht="22.5">
      <c r="A9" s="7" t="s">
        <v>65</v>
      </c>
      <c r="B9" s="7"/>
      <c r="C9" s="23">
        <v>0</v>
      </c>
      <c r="D9" s="23"/>
      <c r="E9" s="23">
        <v>0</v>
      </c>
      <c r="F9" s="23"/>
      <c r="G9" s="23">
        <v>0</v>
      </c>
      <c r="H9" s="7"/>
      <c r="I9" s="22">
        <v>3500000000</v>
      </c>
      <c r="J9" s="22"/>
      <c r="K9" s="22">
        <v>119664610703</v>
      </c>
      <c r="L9" s="22"/>
      <c r="M9" s="22">
        <v>3500000000</v>
      </c>
      <c r="N9" s="22"/>
      <c r="O9" s="22">
        <v>119838673260</v>
      </c>
      <c r="P9" s="7"/>
      <c r="Q9" s="15">
        <v>0</v>
      </c>
      <c r="R9" s="15"/>
      <c r="S9" s="15">
        <v>0</v>
      </c>
      <c r="T9" s="15">
        <v>0</v>
      </c>
      <c r="U9" s="15">
        <v>0</v>
      </c>
      <c r="V9" s="15"/>
      <c r="W9" s="15">
        <v>0</v>
      </c>
    </row>
    <row r="10" spans="1:23" ht="24">
      <c r="A10" s="20" t="s">
        <v>75</v>
      </c>
      <c r="B10" s="22"/>
      <c r="C10" s="24">
        <f>SUM(C9)</f>
        <v>0</v>
      </c>
      <c r="D10" s="25"/>
      <c r="E10" s="24">
        <f>SUM(E9)</f>
        <v>0</v>
      </c>
      <c r="F10" s="25"/>
      <c r="G10" s="24">
        <f>SUM(G9)</f>
        <v>0</v>
      </c>
      <c r="H10" s="25"/>
      <c r="I10" s="24">
        <f>SUM(I9)</f>
        <v>3500000000</v>
      </c>
      <c r="J10" s="22"/>
      <c r="K10" s="20">
        <f>SUM(K9)</f>
        <v>119664610703</v>
      </c>
      <c r="L10" s="22"/>
      <c r="M10" s="20">
        <f>SUM(M9)</f>
        <v>3500000000</v>
      </c>
      <c r="N10" s="22"/>
      <c r="O10" s="20">
        <f>SUM(O9)</f>
        <v>119838673260</v>
      </c>
      <c r="P10" s="22"/>
      <c r="Q10" s="24">
        <f>SUM(Q9)</f>
        <v>0</v>
      </c>
      <c r="R10" s="25"/>
      <c r="S10" s="24">
        <f>SUM(S9)</f>
        <v>0</v>
      </c>
      <c r="T10" s="25"/>
      <c r="U10" s="24">
        <f>SUM(U9)</f>
        <v>0</v>
      </c>
      <c r="V10" s="25"/>
      <c r="W10" s="24">
        <f>SUM(W9)</f>
        <v>0</v>
      </c>
    </row>
    <row r="11" spans="1:23" ht="18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8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8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18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8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8.7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</sheetData>
  <mergeCells count="16">
    <mergeCell ref="A7:A8"/>
    <mergeCell ref="C2:W2"/>
    <mergeCell ref="C3:W3"/>
    <mergeCell ref="C4:W4"/>
    <mergeCell ref="U7:U8"/>
    <mergeCell ref="W7:W8"/>
    <mergeCell ref="G7:G8"/>
    <mergeCell ref="I7:K7"/>
    <mergeCell ref="M7:O7"/>
    <mergeCell ref="Q7:Q8"/>
    <mergeCell ref="S7:S8"/>
    <mergeCell ref="Q6:W6"/>
    <mergeCell ref="C7:C8"/>
    <mergeCell ref="E7:E8"/>
    <mergeCell ref="C6:G6"/>
    <mergeCell ref="I6:O6"/>
  </mergeCells>
  <pageMargins left="0.7" right="0.7" top="0.75" bottom="0.75" header="0.3" footer="0.3"/>
  <pageSetup paperSize="9" scale="5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rightToLeft="1" view="pageBreakPreview" zoomScale="60" zoomScaleNormal="100" workbookViewId="0">
      <selection activeCell="S1" sqref="A1:S9"/>
    </sheetView>
  </sheetViews>
  <sheetFormatPr defaultRowHeight="15"/>
  <cols>
    <col min="1" max="1" width="23.425781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s="6" customFormat="1" ht="18.75"/>
    <row r="2" spans="1:19" s="6" customFormat="1" ht="27.7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s="6" customFormat="1" ht="27.75">
      <c r="A3" s="64" t="s">
        <v>82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s="6" customFormat="1" ht="27.75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s="6" customFormat="1" ht="18.75"/>
    <row r="6" spans="1:19" s="6" customFormat="1" ht="27.75">
      <c r="A6" s="64" t="s">
        <v>38</v>
      </c>
      <c r="C6" s="64" t="s">
        <v>39</v>
      </c>
      <c r="D6" s="64" t="s">
        <v>39</v>
      </c>
      <c r="E6" s="64" t="s">
        <v>39</v>
      </c>
      <c r="F6" s="64" t="s">
        <v>39</v>
      </c>
      <c r="G6" s="64" t="s">
        <v>39</v>
      </c>
      <c r="H6" s="64" t="s">
        <v>39</v>
      </c>
      <c r="I6" s="64" t="s">
        <v>39</v>
      </c>
      <c r="K6" s="64" t="s">
        <v>3</v>
      </c>
      <c r="M6" s="64" t="s">
        <v>4</v>
      </c>
      <c r="N6" s="64" t="s">
        <v>4</v>
      </c>
      <c r="O6" s="64" t="s">
        <v>4</v>
      </c>
      <c r="Q6" s="64" t="s">
        <v>5</v>
      </c>
      <c r="R6" s="64" t="s">
        <v>5</v>
      </c>
      <c r="S6" s="64" t="s">
        <v>5</v>
      </c>
    </row>
    <row r="7" spans="1:19" s="6" customFormat="1" ht="27.75">
      <c r="A7" s="64" t="s">
        <v>38</v>
      </c>
      <c r="C7" s="64" t="s">
        <v>40</v>
      </c>
      <c r="E7" s="64" t="s">
        <v>41</v>
      </c>
      <c r="G7" s="64" t="s">
        <v>42</v>
      </c>
      <c r="I7" s="64" t="s">
        <v>36</v>
      </c>
      <c r="K7" s="64" t="s">
        <v>43</v>
      </c>
      <c r="M7" s="64" t="s">
        <v>44</v>
      </c>
      <c r="O7" s="64" t="s">
        <v>45</v>
      </c>
      <c r="Q7" s="64" t="s">
        <v>43</v>
      </c>
      <c r="S7" s="64" t="s">
        <v>37</v>
      </c>
    </row>
    <row r="8" spans="1:19" ht="18.75">
      <c r="A8" s="6" t="s">
        <v>46</v>
      </c>
      <c r="C8" s="26" t="s">
        <v>47</v>
      </c>
      <c r="D8" s="26"/>
      <c r="E8" s="26" t="s">
        <v>48</v>
      </c>
      <c r="F8" s="26"/>
      <c r="G8" s="26" t="s">
        <v>49</v>
      </c>
      <c r="H8" s="26"/>
      <c r="I8" s="26">
        <v>0</v>
      </c>
      <c r="J8" s="26"/>
      <c r="K8" s="23">
        <v>69819361</v>
      </c>
      <c r="L8" s="26"/>
      <c r="M8" s="23">
        <v>271955657197</v>
      </c>
      <c r="N8" s="26"/>
      <c r="O8" s="23">
        <v>145735604788</v>
      </c>
      <c r="P8" s="26"/>
      <c r="Q8" s="23">
        <v>126289871770</v>
      </c>
      <c r="R8" s="26"/>
      <c r="S8" s="26" t="s">
        <v>50</v>
      </c>
    </row>
    <row r="9" spans="1:19" ht="21">
      <c r="A9" s="5" t="s">
        <v>75</v>
      </c>
      <c r="C9" s="26" t="s">
        <v>76</v>
      </c>
      <c r="D9" s="27"/>
      <c r="E9" s="26" t="s">
        <v>76</v>
      </c>
      <c r="F9" s="27"/>
      <c r="G9" s="26" t="s">
        <v>76</v>
      </c>
      <c r="H9" s="27"/>
      <c r="I9" s="27"/>
      <c r="J9" s="27"/>
      <c r="K9" s="28">
        <f>SUM(K8)</f>
        <v>69819361</v>
      </c>
      <c r="L9" s="27"/>
      <c r="M9" s="28">
        <f>SUM(M8)</f>
        <v>271955657197</v>
      </c>
      <c r="N9" s="27"/>
      <c r="O9" s="28">
        <f>SUM(O8)</f>
        <v>145735604788</v>
      </c>
      <c r="P9" s="27"/>
      <c r="Q9" s="28">
        <f>SUM(Q8)</f>
        <v>126289871770</v>
      </c>
      <c r="R9" s="27"/>
      <c r="S9" s="27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68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"/>
  <sheetViews>
    <sheetView rightToLeft="1" view="pageBreakPreview" zoomScale="60" zoomScaleNormal="100" workbookViewId="0">
      <selection activeCell="O9" sqref="O9"/>
    </sheetView>
  </sheetViews>
  <sheetFormatPr defaultRowHeight="15"/>
  <cols>
    <col min="1" max="1" width="12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3.25">
      <c r="A3" s="61" t="s">
        <v>51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23.25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6" spans="1:19" ht="23.25">
      <c r="A6" s="61" t="s">
        <v>2</v>
      </c>
      <c r="C6" s="61" t="s">
        <v>56</v>
      </c>
      <c r="D6" s="61" t="s">
        <v>56</v>
      </c>
      <c r="E6" s="61" t="s">
        <v>56</v>
      </c>
      <c r="F6" s="61" t="s">
        <v>56</v>
      </c>
      <c r="G6" s="61" t="s">
        <v>56</v>
      </c>
      <c r="I6" s="61" t="s">
        <v>52</v>
      </c>
      <c r="J6" s="61" t="s">
        <v>52</v>
      </c>
      <c r="K6" s="61" t="s">
        <v>52</v>
      </c>
      <c r="L6" s="61" t="s">
        <v>52</v>
      </c>
      <c r="M6" s="61" t="s">
        <v>52</v>
      </c>
      <c r="O6" s="61" t="s">
        <v>53</v>
      </c>
      <c r="P6" s="61" t="s">
        <v>53</v>
      </c>
      <c r="Q6" s="61" t="s">
        <v>53</v>
      </c>
      <c r="R6" s="61" t="s">
        <v>53</v>
      </c>
      <c r="S6" s="61" t="s">
        <v>53</v>
      </c>
    </row>
    <row r="7" spans="1:19" ht="23.25">
      <c r="A7" s="61" t="s">
        <v>2</v>
      </c>
      <c r="C7" s="61" t="s">
        <v>57</v>
      </c>
      <c r="E7" s="61" t="s">
        <v>58</v>
      </c>
      <c r="G7" s="61" t="s">
        <v>59</v>
      </c>
      <c r="I7" s="61" t="s">
        <v>60</v>
      </c>
      <c r="K7" s="61" t="s">
        <v>55</v>
      </c>
      <c r="M7" s="61" t="s">
        <v>61</v>
      </c>
      <c r="O7" s="61" t="s">
        <v>60</v>
      </c>
      <c r="Q7" s="61" t="s">
        <v>55</v>
      </c>
      <c r="S7" s="61" t="s">
        <v>61</v>
      </c>
    </row>
    <row r="8" spans="1:19" ht="24.75">
      <c r="A8" s="11" t="s">
        <v>17</v>
      </c>
      <c r="C8" s="29" t="s">
        <v>62</v>
      </c>
      <c r="D8" s="29"/>
      <c r="E8" s="30">
        <v>2350935</v>
      </c>
      <c r="F8" s="29"/>
      <c r="G8" s="30">
        <v>100</v>
      </c>
      <c r="H8" s="29"/>
      <c r="I8" s="30">
        <v>0</v>
      </c>
      <c r="J8" s="29"/>
      <c r="K8" s="30">
        <v>0</v>
      </c>
      <c r="L8" s="29"/>
      <c r="M8" s="30">
        <v>0</v>
      </c>
      <c r="N8" s="29"/>
      <c r="O8" s="30">
        <v>235093500</v>
      </c>
      <c r="P8" s="29"/>
      <c r="Q8" s="30">
        <v>29808506</v>
      </c>
      <c r="R8" s="29"/>
      <c r="S8" s="30">
        <v>205284994</v>
      </c>
    </row>
    <row r="9" spans="1:19" ht="26.25">
      <c r="A9" s="3" t="s">
        <v>75</v>
      </c>
      <c r="C9" s="29" t="s">
        <v>76</v>
      </c>
      <c r="D9" s="29"/>
      <c r="E9" s="31">
        <f>SUM(E8)</f>
        <v>2350935</v>
      </c>
      <c r="F9" s="29"/>
      <c r="G9" s="31">
        <f>SUM(G8)</f>
        <v>100</v>
      </c>
      <c r="H9" s="29"/>
      <c r="I9" s="29"/>
      <c r="J9" s="29"/>
      <c r="K9" s="29"/>
      <c r="L9" s="29"/>
      <c r="M9" s="29"/>
      <c r="N9" s="29"/>
      <c r="O9" s="31">
        <f>SUM(O8)</f>
        <v>235093500</v>
      </c>
      <c r="P9" s="29"/>
      <c r="Q9" s="31">
        <f>SUM(Q8)</f>
        <v>29808506</v>
      </c>
      <c r="R9" s="29"/>
      <c r="S9" s="31">
        <f>SUM(S8)</f>
        <v>205284994</v>
      </c>
    </row>
  </sheetData>
  <mergeCells count="16">
    <mergeCell ref="A3:S3"/>
    <mergeCell ref="A2:S2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53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5"/>
  <sheetViews>
    <sheetView rightToLeft="1" view="pageBreakPreview" zoomScale="60" zoomScaleNormal="100" workbookViewId="0">
      <selection activeCell="A3" sqref="A3:Q3"/>
    </sheetView>
  </sheetViews>
  <sheetFormatPr defaultRowHeight="15"/>
  <cols>
    <col min="1" max="1" width="19.140625" style="1" bestFit="1" customWidth="1"/>
    <col min="2" max="2" width="1" style="1" customWidth="1"/>
    <col min="3" max="3" width="14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1" style="1" bestFit="1" customWidth="1"/>
    <col min="8" max="8" width="1" style="1" customWidth="1"/>
    <col min="9" max="9" width="22.5703125" style="1" customWidth="1"/>
    <col min="10" max="10" width="1" style="1" customWidth="1"/>
    <col min="11" max="11" width="14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3.5703125" style="1" bestFit="1" customWidth="1"/>
    <col min="16" max="16" width="1" style="1" customWidth="1"/>
    <col min="17" max="17" width="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30">
      <c r="A3" s="62" t="s">
        <v>88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23.25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6" spans="1:17" ht="23.25">
      <c r="A6" s="61" t="s">
        <v>2</v>
      </c>
      <c r="C6" s="61" t="s">
        <v>52</v>
      </c>
      <c r="D6" s="61" t="s">
        <v>52</v>
      </c>
      <c r="E6" s="61" t="s">
        <v>52</v>
      </c>
      <c r="F6" s="61" t="s">
        <v>52</v>
      </c>
      <c r="G6" s="61" t="s">
        <v>52</v>
      </c>
      <c r="H6" s="61" t="s">
        <v>52</v>
      </c>
      <c r="I6" s="61" t="s">
        <v>52</v>
      </c>
      <c r="K6" s="61" t="s">
        <v>53</v>
      </c>
      <c r="L6" s="61" t="s">
        <v>53</v>
      </c>
      <c r="M6" s="61" t="s">
        <v>53</v>
      </c>
      <c r="N6" s="61" t="s">
        <v>53</v>
      </c>
      <c r="O6" s="61" t="s">
        <v>53</v>
      </c>
      <c r="P6" s="61" t="s">
        <v>53</v>
      </c>
      <c r="Q6" s="61" t="s">
        <v>53</v>
      </c>
    </row>
    <row r="7" spans="1:17" ht="51.75" customHeight="1">
      <c r="A7" s="61" t="s">
        <v>2</v>
      </c>
      <c r="C7" s="61" t="s">
        <v>6</v>
      </c>
      <c r="E7" s="61" t="s">
        <v>63</v>
      </c>
      <c r="G7" s="61" t="s">
        <v>64</v>
      </c>
      <c r="I7" s="66" t="s">
        <v>78</v>
      </c>
      <c r="K7" s="61" t="s">
        <v>6</v>
      </c>
      <c r="M7" s="61" t="s">
        <v>63</v>
      </c>
      <c r="O7" s="61" t="s">
        <v>64</v>
      </c>
      <c r="Q7" s="65" t="s">
        <v>77</v>
      </c>
    </row>
    <row r="8" spans="1:17" ht="24.75">
      <c r="A8" s="12" t="s">
        <v>23</v>
      </c>
      <c r="C8" s="33">
        <v>45231752</v>
      </c>
      <c r="D8" s="33"/>
      <c r="E8" s="33">
        <v>524289560074</v>
      </c>
      <c r="F8" s="33"/>
      <c r="G8" s="33">
        <v>500023385749</v>
      </c>
      <c r="H8" s="33"/>
      <c r="I8" s="33">
        <v>24266174325</v>
      </c>
      <c r="J8" s="33"/>
      <c r="K8" s="33">
        <v>45231752</v>
      </c>
      <c r="L8" s="33"/>
      <c r="M8" s="33">
        <v>524289560074</v>
      </c>
      <c r="N8" s="33"/>
      <c r="O8" s="33">
        <v>763642003541</v>
      </c>
      <c r="P8" s="33"/>
      <c r="Q8" s="33">
        <v>-239352443467</v>
      </c>
    </row>
    <row r="9" spans="1:17" ht="24.75">
      <c r="A9" s="12" t="s">
        <v>27</v>
      </c>
      <c r="C9" s="33">
        <v>2960856</v>
      </c>
      <c r="D9" s="33"/>
      <c r="E9" s="33">
        <v>66243182729</v>
      </c>
      <c r="F9" s="33"/>
      <c r="G9" s="33">
        <v>71740723216</v>
      </c>
      <c r="H9" s="33"/>
      <c r="I9" s="33">
        <v>-5497540486</v>
      </c>
      <c r="J9" s="33"/>
      <c r="K9" s="33">
        <v>2960856</v>
      </c>
      <c r="L9" s="33"/>
      <c r="M9" s="33">
        <v>66243182729</v>
      </c>
      <c r="N9" s="33"/>
      <c r="O9" s="33">
        <v>66035992293</v>
      </c>
      <c r="P9" s="33"/>
      <c r="Q9" s="33">
        <v>207190436</v>
      </c>
    </row>
    <row r="10" spans="1:17" ht="24.75">
      <c r="A10" s="12" t="s">
        <v>31</v>
      </c>
      <c r="C10" s="33">
        <v>722875</v>
      </c>
      <c r="D10" s="33"/>
      <c r="E10" s="33">
        <v>15450544904</v>
      </c>
      <c r="F10" s="33"/>
      <c r="G10" s="33">
        <v>14945862719</v>
      </c>
      <c r="H10" s="33"/>
      <c r="I10" s="33">
        <v>504682185</v>
      </c>
      <c r="J10" s="33"/>
      <c r="K10" s="33">
        <v>722875</v>
      </c>
      <c r="L10" s="33"/>
      <c r="M10" s="33">
        <v>15450544904</v>
      </c>
      <c r="N10" s="33"/>
      <c r="O10" s="33">
        <v>15991319456</v>
      </c>
      <c r="P10" s="33"/>
      <c r="Q10" s="33">
        <v>-540774552</v>
      </c>
    </row>
    <row r="11" spans="1:17" ht="24.75">
      <c r="A11" s="12" t="s">
        <v>33</v>
      </c>
      <c r="C11" s="33">
        <v>175473</v>
      </c>
      <c r="D11" s="33"/>
      <c r="E11" s="33">
        <v>26036183220</v>
      </c>
      <c r="F11" s="33"/>
      <c r="G11" s="33">
        <v>26391487456</v>
      </c>
      <c r="H11" s="33"/>
      <c r="I11" s="33">
        <v>-355304235</v>
      </c>
      <c r="J11" s="33"/>
      <c r="K11" s="33">
        <v>175473</v>
      </c>
      <c r="L11" s="33"/>
      <c r="M11" s="33">
        <v>26036183220</v>
      </c>
      <c r="N11" s="33"/>
      <c r="O11" s="33">
        <v>26391487456</v>
      </c>
      <c r="P11" s="33"/>
      <c r="Q11" s="33">
        <v>-355304236</v>
      </c>
    </row>
    <row r="12" spans="1:17" ht="24.75">
      <c r="A12" s="12" t="s">
        <v>25</v>
      </c>
      <c r="C12" s="33">
        <v>6041568</v>
      </c>
      <c r="D12" s="33"/>
      <c r="E12" s="33">
        <v>48899508907</v>
      </c>
      <c r="F12" s="33"/>
      <c r="G12" s="33">
        <v>40956913622</v>
      </c>
      <c r="H12" s="33"/>
      <c r="I12" s="33">
        <v>7942595285</v>
      </c>
      <c r="J12" s="33"/>
      <c r="K12" s="33">
        <v>6041568</v>
      </c>
      <c r="L12" s="33"/>
      <c r="M12" s="33">
        <v>48899508907</v>
      </c>
      <c r="N12" s="33"/>
      <c r="O12" s="33">
        <v>44577941757</v>
      </c>
      <c r="P12" s="33"/>
      <c r="Q12" s="33">
        <v>4321567150</v>
      </c>
    </row>
    <row r="13" spans="1:17" ht="24.75">
      <c r="A13" s="12" t="s">
        <v>29</v>
      </c>
      <c r="C13" s="33">
        <v>4744477</v>
      </c>
      <c r="D13" s="33"/>
      <c r="E13" s="33">
        <v>69027084635</v>
      </c>
      <c r="F13" s="33"/>
      <c r="G13" s="33">
        <v>64253693056</v>
      </c>
      <c r="H13" s="33"/>
      <c r="I13" s="33">
        <v>4773391579</v>
      </c>
      <c r="J13" s="33"/>
      <c r="K13" s="33">
        <v>4744477</v>
      </c>
      <c r="L13" s="33"/>
      <c r="M13" s="33">
        <v>69027084635</v>
      </c>
      <c r="N13" s="33"/>
      <c r="O13" s="33">
        <v>65875274855</v>
      </c>
      <c r="P13" s="33"/>
      <c r="Q13" s="33">
        <v>3151809780</v>
      </c>
    </row>
    <row r="14" spans="1:17" ht="24.75">
      <c r="A14" s="12" t="s">
        <v>17</v>
      </c>
      <c r="C14" s="33">
        <v>1614265</v>
      </c>
      <c r="D14" s="33"/>
      <c r="E14" s="33">
        <v>26986128393</v>
      </c>
      <c r="F14" s="33"/>
      <c r="G14" s="33">
        <v>22981898199</v>
      </c>
      <c r="H14" s="33"/>
      <c r="I14" s="33">
        <v>4004230194</v>
      </c>
      <c r="J14" s="33"/>
      <c r="K14" s="33">
        <v>1614265</v>
      </c>
      <c r="L14" s="33"/>
      <c r="M14" s="33">
        <v>26986128393</v>
      </c>
      <c r="N14" s="33"/>
      <c r="O14" s="33">
        <v>31506931089</v>
      </c>
      <c r="P14" s="33"/>
      <c r="Q14" s="33">
        <v>-4520802696</v>
      </c>
    </row>
    <row r="15" spans="1:17" ht="24.75">
      <c r="A15" s="12" t="s">
        <v>13</v>
      </c>
      <c r="C15" s="33">
        <v>359477</v>
      </c>
      <c r="D15" s="33"/>
      <c r="E15" s="33">
        <v>13937825749</v>
      </c>
      <c r="F15" s="33"/>
      <c r="G15" s="33">
        <v>10289753212</v>
      </c>
      <c r="H15" s="33"/>
      <c r="I15" s="33">
        <v>3648072537</v>
      </c>
      <c r="J15" s="33"/>
      <c r="K15" s="33">
        <v>359477</v>
      </c>
      <c r="L15" s="33"/>
      <c r="M15" s="39">
        <v>13937825749</v>
      </c>
      <c r="N15" s="39"/>
      <c r="O15" s="39">
        <v>13904818692</v>
      </c>
      <c r="P15" s="39"/>
      <c r="Q15" s="39">
        <v>33007057</v>
      </c>
    </row>
    <row r="16" spans="1:17" ht="24.75">
      <c r="A16" s="12" t="s">
        <v>19</v>
      </c>
      <c r="C16" s="33">
        <v>36817332</v>
      </c>
      <c r="D16" s="33"/>
      <c r="E16" s="33">
        <v>101538608284</v>
      </c>
      <c r="F16" s="33"/>
      <c r="G16" s="33">
        <v>85814702955</v>
      </c>
      <c r="H16" s="33"/>
      <c r="I16" s="33">
        <v>15723905329</v>
      </c>
      <c r="J16" s="33"/>
      <c r="K16" s="33">
        <v>36817332</v>
      </c>
      <c r="L16" s="33"/>
      <c r="M16" s="39">
        <v>101538608284</v>
      </c>
      <c r="N16" s="39"/>
      <c r="O16" s="39">
        <v>102461014097</v>
      </c>
      <c r="P16" s="39"/>
      <c r="Q16" s="39">
        <v>-922405814</v>
      </c>
    </row>
    <row r="17" spans="1:17" ht="24.75">
      <c r="A17" s="12" t="s">
        <v>15</v>
      </c>
      <c r="C17" s="33">
        <v>774460</v>
      </c>
      <c r="D17" s="33"/>
      <c r="E17" s="33">
        <v>27387309214</v>
      </c>
      <c r="F17" s="33"/>
      <c r="G17" s="33">
        <v>30961002894</v>
      </c>
      <c r="H17" s="33"/>
      <c r="I17" s="33">
        <v>-3573693679</v>
      </c>
      <c r="J17" s="33"/>
      <c r="K17" s="33">
        <v>774460</v>
      </c>
      <c r="L17" s="33"/>
      <c r="M17" s="33">
        <v>27387309214</v>
      </c>
      <c r="N17" s="33"/>
      <c r="O17" s="33">
        <v>31943961022</v>
      </c>
      <c r="P17" s="33"/>
      <c r="Q17" s="33">
        <v>-4556651808</v>
      </c>
    </row>
    <row r="18" spans="1:17" ht="24.75">
      <c r="A18" s="12" t="s">
        <v>21</v>
      </c>
      <c r="C18" s="33">
        <v>0</v>
      </c>
      <c r="D18" s="33"/>
      <c r="E18" s="36">
        <v>0</v>
      </c>
      <c r="F18" s="33"/>
      <c r="G18" s="36">
        <v>268493142</v>
      </c>
      <c r="H18" s="33"/>
      <c r="I18" s="36">
        <v>-268493142</v>
      </c>
      <c r="J18" s="33"/>
      <c r="K18" s="33">
        <v>0</v>
      </c>
      <c r="L18" s="33"/>
      <c r="M18" s="36">
        <v>0</v>
      </c>
      <c r="N18" s="33"/>
      <c r="O18" s="36">
        <v>0</v>
      </c>
      <c r="P18" s="33"/>
      <c r="Q18" s="36">
        <v>0</v>
      </c>
    </row>
    <row r="19" spans="1:17" s="5" customFormat="1" ht="27" thickBot="1">
      <c r="A19" s="5" t="s">
        <v>70</v>
      </c>
      <c r="C19" s="35"/>
      <c r="D19" s="35"/>
      <c r="E19" s="37">
        <f>SUM(E8:E18)</f>
        <v>919795936109</v>
      </c>
      <c r="F19" s="35"/>
      <c r="G19" s="37">
        <f>SUM(G8:G18)</f>
        <v>868627916220</v>
      </c>
      <c r="H19" s="35"/>
      <c r="I19" s="37">
        <f>SUM(I8:I18)</f>
        <v>51168019892</v>
      </c>
      <c r="J19" s="35"/>
      <c r="K19" s="35"/>
      <c r="L19" s="35"/>
      <c r="M19" s="37">
        <f>SUM(M8:M18)</f>
        <v>919795936109</v>
      </c>
      <c r="N19" s="35"/>
      <c r="O19" s="37">
        <f>SUM(O8:O18)</f>
        <v>1162330744258</v>
      </c>
      <c r="P19" s="35"/>
      <c r="Q19" s="38">
        <f>SUM(Q8:Q18)</f>
        <v>-242534808150</v>
      </c>
    </row>
    <row r="20" spans="1:17" ht="19.5" thickTop="1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Q21" s="18"/>
    </row>
    <row r="22" spans="1:17">
      <c r="M22" s="4"/>
      <c r="O22" s="4"/>
      <c r="Q22" s="18"/>
    </row>
    <row r="25" spans="1:17">
      <c r="M25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69" orientation="landscape" blackAndWhite="1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view="pageBreakPreview" zoomScale="60" zoomScaleNormal="100" workbookViewId="0">
      <selection activeCell="Q8" sqref="Q8:Q19"/>
    </sheetView>
  </sheetViews>
  <sheetFormatPr defaultRowHeight="18.75"/>
  <cols>
    <col min="1" max="1" width="27.85546875" style="16" customWidth="1"/>
    <col min="2" max="2" width="1" style="16" customWidth="1"/>
    <col min="3" max="3" width="12.85546875" style="16" bestFit="1" customWidth="1"/>
    <col min="4" max="4" width="1" style="16" customWidth="1"/>
    <col min="5" max="5" width="20.7109375" style="16" bestFit="1" customWidth="1"/>
    <col min="6" max="6" width="1" style="16" customWidth="1"/>
    <col min="7" max="7" width="21.42578125" style="16" bestFit="1" customWidth="1"/>
    <col min="8" max="8" width="1" style="16" customWidth="1"/>
    <col min="9" max="9" width="18.85546875" style="16" customWidth="1"/>
    <col min="10" max="10" width="1" style="16" customWidth="1"/>
    <col min="11" max="11" width="16.5703125" style="16" customWidth="1"/>
    <col min="12" max="12" width="1" style="16" customWidth="1"/>
    <col min="13" max="13" width="21.7109375" style="16" bestFit="1" customWidth="1"/>
    <col min="14" max="14" width="1" style="16" customWidth="1"/>
    <col min="15" max="15" width="22.42578125" style="16" bestFit="1" customWidth="1"/>
    <col min="16" max="16" width="1" style="16" customWidth="1"/>
    <col min="17" max="17" width="21.42578125" style="16" bestFit="1" customWidth="1"/>
    <col min="18" max="18" width="1" style="16" customWidth="1"/>
    <col min="19" max="19" width="9.140625" style="16" customWidth="1"/>
    <col min="20" max="16384" width="9.140625" style="16"/>
  </cols>
  <sheetData>
    <row r="2" spans="1:17" ht="30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30">
      <c r="A3" s="67" t="s">
        <v>84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30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6" spans="1:17" ht="48">
      <c r="A6" s="68" t="s">
        <v>2</v>
      </c>
      <c r="B6" s="34"/>
      <c r="C6" s="41" t="s">
        <v>52</v>
      </c>
      <c r="D6" s="41"/>
      <c r="E6" s="41" t="s">
        <v>52</v>
      </c>
      <c r="F6" s="41"/>
      <c r="G6" s="41" t="s">
        <v>52</v>
      </c>
      <c r="H6" s="41"/>
      <c r="I6" s="41" t="s">
        <v>52</v>
      </c>
      <c r="J6" s="34"/>
      <c r="K6" s="40" t="s">
        <v>53</v>
      </c>
      <c r="L6" s="34"/>
      <c r="M6" s="40" t="s">
        <v>53</v>
      </c>
      <c r="N6" s="40"/>
      <c r="O6" s="40" t="s">
        <v>53</v>
      </c>
      <c r="P6" s="40"/>
      <c r="Q6" s="40" t="s">
        <v>53</v>
      </c>
    </row>
    <row r="7" spans="1:17" ht="48">
      <c r="A7" s="68"/>
      <c r="B7" s="34"/>
      <c r="C7" s="34" t="s">
        <v>6</v>
      </c>
      <c r="D7" s="34"/>
      <c r="E7" s="34" t="s">
        <v>63</v>
      </c>
      <c r="F7" s="34"/>
      <c r="G7" s="34" t="s">
        <v>64</v>
      </c>
      <c r="H7" s="34"/>
      <c r="I7" s="40" t="s">
        <v>79</v>
      </c>
      <c r="J7" s="34"/>
      <c r="K7" s="34" t="s">
        <v>6</v>
      </c>
      <c r="L7" s="34"/>
      <c r="M7" s="34" t="s">
        <v>63</v>
      </c>
      <c r="N7" s="34"/>
      <c r="O7" s="34" t="s">
        <v>64</v>
      </c>
      <c r="P7" s="34"/>
      <c r="Q7" s="40" t="s">
        <v>79</v>
      </c>
    </row>
    <row r="8" spans="1:17" ht="22.5">
      <c r="A8" s="16" t="s">
        <v>17</v>
      </c>
      <c r="C8" s="32">
        <v>2052346</v>
      </c>
      <c r="D8" s="32"/>
      <c r="E8" s="32">
        <v>34561065911</v>
      </c>
      <c r="F8" s="32"/>
      <c r="G8" s="32">
        <v>43527410494</v>
      </c>
      <c r="H8" s="32"/>
      <c r="I8" s="32">
        <v>-8966344583</v>
      </c>
      <c r="J8" s="32"/>
      <c r="K8" s="32">
        <v>5327529</v>
      </c>
      <c r="L8" s="32"/>
      <c r="M8" s="47">
        <v>111326449460</v>
      </c>
      <c r="N8" s="47"/>
      <c r="O8" s="47">
        <v>119835551735</v>
      </c>
      <c r="P8" s="47"/>
      <c r="Q8" s="47">
        <f>M8-O8</f>
        <v>-8509102275</v>
      </c>
    </row>
    <row r="9" spans="1:17" ht="22.5">
      <c r="A9" s="16" t="s">
        <v>33</v>
      </c>
      <c r="C9" s="32">
        <v>66527</v>
      </c>
      <c r="D9" s="32"/>
      <c r="E9" s="32">
        <v>10666278167</v>
      </c>
      <c r="F9" s="32"/>
      <c r="G9" s="32">
        <v>10861878784</v>
      </c>
      <c r="H9" s="32"/>
      <c r="I9" s="32">
        <v>-195600617</v>
      </c>
      <c r="J9" s="32"/>
      <c r="K9" s="32">
        <v>1314384</v>
      </c>
      <c r="L9" s="32"/>
      <c r="M9" s="47">
        <v>180553198922</v>
      </c>
      <c r="N9" s="47"/>
      <c r="O9" s="47">
        <v>158259341349</v>
      </c>
      <c r="P9" s="47"/>
      <c r="Q9" s="47">
        <f t="shared" ref="Q9:Q19" si="0">M9-O9</f>
        <v>22293857573</v>
      </c>
    </row>
    <row r="10" spans="1:17" ht="22.5">
      <c r="A10" s="16" t="s">
        <v>13</v>
      </c>
      <c r="C10" s="32">
        <v>4430341</v>
      </c>
      <c r="D10" s="32"/>
      <c r="E10" s="32">
        <v>173866454640</v>
      </c>
      <c r="F10" s="32"/>
      <c r="G10" s="32">
        <v>175237517107</v>
      </c>
      <c r="H10" s="32"/>
      <c r="I10" s="32">
        <v>-1371062467</v>
      </c>
      <c r="J10" s="32"/>
      <c r="K10" s="32">
        <v>8683829</v>
      </c>
      <c r="L10" s="32"/>
      <c r="M10" s="47">
        <v>294087864022</v>
      </c>
      <c r="N10" s="47"/>
      <c r="O10" s="47">
        <v>288362875392</v>
      </c>
      <c r="P10" s="47"/>
      <c r="Q10" s="47">
        <f t="shared" si="0"/>
        <v>5724988630</v>
      </c>
    </row>
    <row r="11" spans="1:17" ht="22.5">
      <c r="A11" s="16" t="s">
        <v>35</v>
      </c>
      <c r="C11" s="32">
        <v>708000</v>
      </c>
      <c r="D11" s="32"/>
      <c r="E11" s="32">
        <v>30024730360</v>
      </c>
      <c r="F11" s="32"/>
      <c r="G11" s="32">
        <v>29604121651</v>
      </c>
      <c r="H11" s="32"/>
      <c r="I11" s="32">
        <v>420608709</v>
      </c>
      <c r="J11" s="32"/>
      <c r="K11" s="32">
        <v>2272256</v>
      </c>
      <c r="L11" s="32"/>
      <c r="M11" s="47">
        <v>76653200764</v>
      </c>
      <c r="N11" s="47"/>
      <c r="O11" s="47">
        <v>67485407537</v>
      </c>
      <c r="P11" s="47"/>
      <c r="Q11" s="47">
        <f t="shared" si="0"/>
        <v>9167793227</v>
      </c>
    </row>
    <row r="12" spans="1:17" ht="22.5">
      <c r="A12" s="16" t="s">
        <v>15</v>
      </c>
      <c r="C12" s="32">
        <v>1530226</v>
      </c>
      <c r="D12" s="32"/>
      <c r="E12" s="32">
        <v>54894490135</v>
      </c>
      <c r="F12" s="32"/>
      <c r="G12" s="32">
        <v>64597110949</v>
      </c>
      <c r="H12" s="32"/>
      <c r="I12" s="32">
        <v>-9702620814</v>
      </c>
      <c r="J12" s="32"/>
      <c r="K12" s="32">
        <v>3984071</v>
      </c>
      <c r="L12" s="32"/>
      <c r="M12" s="47">
        <v>176084616421</v>
      </c>
      <c r="N12" s="47"/>
      <c r="O12" s="47">
        <v>186409866892</v>
      </c>
      <c r="P12" s="47"/>
      <c r="Q12" s="47">
        <f t="shared" si="0"/>
        <v>-10325250471</v>
      </c>
    </row>
    <row r="13" spans="1:17" ht="22.5">
      <c r="A13" s="16" t="s">
        <v>19</v>
      </c>
      <c r="C13" s="32">
        <v>79384356</v>
      </c>
      <c r="D13" s="32"/>
      <c r="E13" s="32">
        <v>215630388946</v>
      </c>
      <c r="F13" s="32"/>
      <c r="G13" s="32">
        <v>219176567670</v>
      </c>
      <c r="H13" s="32"/>
      <c r="I13" s="32">
        <v>-3546178724</v>
      </c>
      <c r="J13" s="32"/>
      <c r="K13" s="32">
        <v>225265952</v>
      </c>
      <c r="L13" s="32"/>
      <c r="M13" s="47">
        <v>720861018685</v>
      </c>
      <c r="N13" s="47"/>
      <c r="O13" s="47">
        <v>724911588501</v>
      </c>
      <c r="P13" s="47"/>
      <c r="Q13" s="47">
        <f t="shared" si="0"/>
        <v>-4050569816</v>
      </c>
    </row>
    <row r="14" spans="1:17" ht="22.5">
      <c r="A14" s="16" t="s">
        <v>21</v>
      </c>
      <c r="C14" s="32">
        <v>289814</v>
      </c>
      <c r="D14" s="32"/>
      <c r="E14" s="32">
        <v>15961044761</v>
      </c>
      <c r="F14" s="32"/>
      <c r="G14" s="32">
        <v>15250835457</v>
      </c>
      <c r="H14" s="32"/>
      <c r="I14" s="32">
        <v>710209304</v>
      </c>
      <c r="J14" s="32"/>
      <c r="K14" s="32">
        <v>310190</v>
      </c>
      <c r="L14" s="32"/>
      <c r="M14" s="47">
        <v>17050144453</v>
      </c>
      <c r="N14" s="47"/>
      <c r="O14" s="47">
        <v>16323078426</v>
      </c>
      <c r="P14" s="47"/>
      <c r="Q14" s="47">
        <f t="shared" si="0"/>
        <v>727066027</v>
      </c>
    </row>
    <row r="15" spans="1:17" ht="22.5">
      <c r="A15" s="16" t="s">
        <v>25</v>
      </c>
      <c r="C15" s="32">
        <v>15463900</v>
      </c>
      <c r="D15" s="32"/>
      <c r="E15" s="32">
        <v>111141312319</v>
      </c>
      <c r="F15" s="32"/>
      <c r="G15" s="32">
        <v>110324915483</v>
      </c>
      <c r="H15" s="32"/>
      <c r="I15" s="32">
        <v>816396836</v>
      </c>
      <c r="J15" s="32"/>
      <c r="K15" s="32">
        <v>60473521</v>
      </c>
      <c r="L15" s="32"/>
      <c r="M15" s="47">
        <v>473914105631</v>
      </c>
      <c r="N15" s="47"/>
      <c r="O15" s="47">
        <v>460892920769</v>
      </c>
      <c r="P15" s="47"/>
      <c r="Q15" s="47">
        <f t="shared" si="0"/>
        <v>13021184862</v>
      </c>
    </row>
    <row r="16" spans="1:17" ht="22.5">
      <c r="A16" s="16" t="s">
        <v>23</v>
      </c>
      <c r="C16" s="32">
        <v>13459035</v>
      </c>
      <c r="D16" s="32"/>
      <c r="E16" s="32">
        <v>175308638480</v>
      </c>
      <c r="F16" s="32"/>
      <c r="G16" s="32">
        <v>230234941971</v>
      </c>
      <c r="H16" s="32"/>
      <c r="I16" s="32">
        <v>-54926303491</v>
      </c>
      <c r="J16" s="32"/>
      <c r="K16" s="32">
        <v>76749202</v>
      </c>
      <c r="L16" s="32"/>
      <c r="M16" s="47">
        <v>1380725953446</v>
      </c>
      <c r="N16" s="47"/>
      <c r="O16" s="47">
        <v>1371642010914</v>
      </c>
      <c r="P16" s="47"/>
      <c r="Q16" s="47">
        <f t="shared" si="0"/>
        <v>9083942532</v>
      </c>
    </row>
    <row r="17" spans="1:17" ht="22.5">
      <c r="A17" s="16" t="s">
        <v>27</v>
      </c>
      <c r="C17" s="32">
        <v>3699584</v>
      </c>
      <c r="D17" s="32"/>
      <c r="E17" s="32">
        <v>80922376217</v>
      </c>
      <c r="F17" s="32"/>
      <c r="G17" s="32">
        <v>73690749658</v>
      </c>
      <c r="H17" s="32"/>
      <c r="I17" s="32">
        <v>7231626559</v>
      </c>
      <c r="J17" s="32"/>
      <c r="K17" s="32">
        <v>6835448</v>
      </c>
      <c r="L17" s="32"/>
      <c r="M17" s="47">
        <v>156793468455</v>
      </c>
      <c r="N17" s="47"/>
      <c r="O17" s="47">
        <v>140410412332</v>
      </c>
      <c r="P17" s="47"/>
      <c r="Q17" s="47">
        <f t="shared" si="0"/>
        <v>16383056123</v>
      </c>
    </row>
    <row r="18" spans="1:17" ht="22.5">
      <c r="A18" s="16" t="s">
        <v>31</v>
      </c>
      <c r="C18" s="32">
        <v>2173945</v>
      </c>
      <c r="D18" s="32"/>
      <c r="E18" s="32">
        <v>46640197465</v>
      </c>
      <c r="F18" s="32"/>
      <c r="G18" s="32">
        <v>47629757725</v>
      </c>
      <c r="H18" s="32"/>
      <c r="I18" s="32">
        <v>-989560260</v>
      </c>
      <c r="J18" s="32"/>
      <c r="K18" s="32">
        <v>5485836</v>
      </c>
      <c r="L18" s="32"/>
      <c r="M18" s="47">
        <v>124735151316</v>
      </c>
      <c r="N18" s="47"/>
      <c r="O18" s="47">
        <v>121710623396</v>
      </c>
      <c r="P18" s="47"/>
      <c r="Q18" s="47">
        <f t="shared" si="0"/>
        <v>3024527920</v>
      </c>
    </row>
    <row r="19" spans="1:17" ht="22.5">
      <c r="A19" s="16" t="s">
        <v>29</v>
      </c>
      <c r="C19" s="32">
        <v>12723756</v>
      </c>
      <c r="D19" s="32"/>
      <c r="E19" s="32">
        <v>182380972236</v>
      </c>
      <c r="F19" s="32"/>
      <c r="G19" s="32">
        <v>177703972805</v>
      </c>
      <c r="H19" s="32"/>
      <c r="I19" s="32">
        <v>4676999431</v>
      </c>
      <c r="J19" s="32"/>
      <c r="K19" s="32">
        <v>36079259</v>
      </c>
      <c r="L19" s="32"/>
      <c r="M19" s="47">
        <v>392693351766</v>
      </c>
      <c r="N19" s="47"/>
      <c r="O19" s="47">
        <v>362881035986</v>
      </c>
      <c r="P19" s="47"/>
      <c r="Q19" s="47">
        <f t="shared" si="0"/>
        <v>29812315780</v>
      </c>
    </row>
    <row r="20" spans="1:17" ht="24.75" thickBot="1">
      <c r="A20" s="17" t="s">
        <v>75</v>
      </c>
      <c r="C20" s="45"/>
      <c r="D20" s="32"/>
      <c r="E20" s="46">
        <f>SUM(E8:E19)</f>
        <v>1131997949637</v>
      </c>
      <c r="F20" s="32"/>
      <c r="G20" s="46">
        <f>SUM(G8:G19)</f>
        <v>1197839779754</v>
      </c>
      <c r="H20" s="32"/>
      <c r="I20" s="46">
        <f>SUM(I8:I19)</f>
        <v>-65841830117</v>
      </c>
      <c r="J20" s="32"/>
      <c r="K20" s="32"/>
      <c r="L20" s="32"/>
      <c r="M20" s="46">
        <f>SUM(M8:M19)</f>
        <v>4105478523341</v>
      </c>
      <c r="N20" s="32"/>
      <c r="O20" s="46">
        <f>SUM(O8:O19)</f>
        <v>4019124713229</v>
      </c>
      <c r="P20" s="32"/>
      <c r="Q20" s="46">
        <f>SUM(Q8:Q19)</f>
        <v>86353810112</v>
      </c>
    </row>
    <row r="21" spans="1:17" ht="19.5" thickTop="1"/>
  </sheetData>
  <mergeCells count="4">
    <mergeCell ref="A2:Q2"/>
    <mergeCell ref="A3:Q3"/>
    <mergeCell ref="A4:Q4"/>
    <mergeCell ref="A6:A7"/>
  </mergeCells>
  <pageMargins left="0.7" right="0.7" top="0.75" bottom="0.75" header="0.3" footer="0.3"/>
  <pageSetup paperSize="9" scale="68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1"/>
  <sheetViews>
    <sheetView rightToLeft="1" view="pageBreakPreview" zoomScale="60" zoomScaleNormal="100" workbookViewId="0">
      <selection activeCell="S20" sqref="S20"/>
    </sheetView>
  </sheetViews>
  <sheetFormatPr defaultRowHeight="15"/>
  <cols>
    <col min="1" max="1" width="27.85546875" style="1" bestFit="1" customWidth="1"/>
    <col min="2" max="2" width="9.28515625" style="1" customWidth="1"/>
    <col min="3" max="3" width="14.5703125" style="1" customWidth="1"/>
    <col min="4" max="4" width="9.28515625" style="1" customWidth="1"/>
    <col min="5" max="5" width="17.42578125" style="1" customWidth="1"/>
    <col min="6" max="6" width="9.28515625" style="1" customWidth="1"/>
    <col min="7" max="7" width="19.28515625" style="1" bestFit="1" customWidth="1"/>
    <col min="8" max="8" width="9.28515625" style="1" customWidth="1"/>
    <col min="9" max="9" width="19.28515625" style="1" bestFit="1" customWidth="1"/>
    <col min="10" max="10" width="9.28515625" style="1" customWidth="1"/>
    <col min="11" max="11" width="16.85546875" style="1" customWidth="1"/>
    <col min="12" max="12" width="2" style="1" customWidth="1"/>
    <col min="13" max="13" width="15.7109375" style="1" customWidth="1"/>
    <col min="14" max="14" width="2.28515625" style="1" customWidth="1"/>
    <col min="15" max="15" width="20" style="1" customWidth="1"/>
    <col min="16" max="16" width="2.28515625" style="1" customWidth="1"/>
    <col min="17" max="17" width="18.85546875" style="1" bestFit="1" customWidth="1"/>
    <col min="18" max="18" width="2.28515625" style="1" customWidth="1"/>
    <col min="19" max="19" width="21.28515625" style="1" bestFit="1" customWidth="1"/>
    <col min="20" max="20" width="3.140625" style="1" customWidth="1"/>
    <col min="21" max="21" width="14.14062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3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1" ht="23.25">
      <c r="A3" s="61" t="s">
        <v>85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1" ht="23.25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6" spans="1:21" ht="23.25">
      <c r="A6" s="61" t="s">
        <v>2</v>
      </c>
      <c r="C6" s="70" t="s">
        <v>87</v>
      </c>
      <c r="D6" s="70" t="s">
        <v>52</v>
      </c>
      <c r="E6" s="70" t="s">
        <v>52</v>
      </c>
      <c r="F6" s="70" t="s">
        <v>52</v>
      </c>
      <c r="G6" s="70" t="s">
        <v>52</v>
      </c>
      <c r="H6" s="70" t="s">
        <v>52</v>
      </c>
      <c r="I6" s="70" t="s">
        <v>52</v>
      </c>
      <c r="J6" s="70" t="s">
        <v>52</v>
      </c>
      <c r="K6" s="70" t="s">
        <v>52</v>
      </c>
      <c r="M6" s="70" t="s">
        <v>86</v>
      </c>
      <c r="N6" s="70" t="s">
        <v>53</v>
      </c>
      <c r="O6" s="70" t="s">
        <v>53</v>
      </c>
      <c r="P6" s="70" t="s">
        <v>53</v>
      </c>
      <c r="Q6" s="70" t="s">
        <v>53</v>
      </c>
      <c r="R6" s="70" t="s">
        <v>53</v>
      </c>
      <c r="S6" s="70" t="s">
        <v>53</v>
      </c>
      <c r="T6" s="70" t="s">
        <v>53</v>
      </c>
      <c r="U6" s="70" t="s">
        <v>53</v>
      </c>
    </row>
    <row r="7" spans="1:21" ht="49.5" customHeight="1">
      <c r="A7" s="61" t="s">
        <v>2</v>
      </c>
      <c r="C7" s="69" t="s">
        <v>66</v>
      </c>
      <c r="D7" s="51"/>
      <c r="E7" s="69" t="s">
        <v>67</v>
      </c>
      <c r="F7" s="51"/>
      <c r="G7" s="69" t="s">
        <v>68</v>
      </c>
      <c r="H7" s="51"/>
      <c r="I7" s="69" t="s">
        <v>43</v>
      </c>
      <c r="J7" s="51"/>
      <c r="K7" s="69" t="s">
        <v>69</v>
      </c>
      <c r="L7" s="51"/>
      <c r="M7" s="69" t="s">
        <v>66</v>
      </c>
      <c r="N7" s="51"/>
      <c r="O7" s="69" t="s">
        <v>67</v>
      </c>
      <c r="P7" s="51"/>
      <c r="Q7" s="69" t="s">
        <v>68</v>
      </c>
      <c r="R7" s="51"/>
      <c r="S7" s="69" t="s">
        <v>43</v>
      </c>
      <c r="T7" s="51"/>
      <c r="U7" s="69" t="s">
        <v>69</v>
      </c>
    </row>
    <row r="8" spans="1:21" ht="22.5">
      <c r="A8" s="6" t="s">
        <v>17</v>
      </c>
      <c r="C8" s="42">
        <v>0</v>
      </c>
      <c r="D8" s="32"/>
      <c r="E8" s="32">
        <v>4004230194</v>
      </c>
      <c r="F8" s="32"/>
      <c r="G8" s="32">
        <v>-8966344583</v>
      </c>
      <c r="H8" s="32"/>
      <c r="I8" s="32">
        <v>-4962114389</v>
      </c>
      <c r="J8" s="53"/>
      <c r="K8" s="53">
        <v>0.33816127596811685</v>
      </c>
      <c r="L8" s="32"/>
      <c r="M8" s="32">
        <v>205284994</v>
      </c>
      <c r="N8" s="32"/>
      <c r="O8" s="32">
        <v>-4520802696</v>
      </c>
      <c r="P8" s="32"/>
      <c r="Q8" s="32">
        <v>-8509102275</v>
      </c>
      <c r="R8" s="11"/>
      <c r="S8" s="22">
        <f>M8+O8+Q8</f>
        <v>-12824619977</v>
      </c>
      <c r="T8" s="11"/>
      <c r="U8" s="53">
        <f>S8/$S$20</f>
        <v>8.2221903184262007E-2</v>
      </c>
    </row>
    <row r="9" spans="1:21" ht="22.5">
      <c r="A9" s="6" t="s">
        <v>33</v>
      </c>
      <c r="C9" s="42">
        <v>0</v>
      </c>
      <c r="D9" s="32"/>
      <c r="E9" s="32">
        <v>-355304235</v>
      </c>
      <c r="F9" s="32"/>
      <c r="G9" s="32">
        <v>-195600617</v>
      </c>
      <c r="H9" s="32"/>
      <c r="I9" s="32">
        <v>-550904852</v>
      </c>
      <c r="J9" s="53"/>
      <c r="K9" s="53">
        <v>3.7543408532121722E-2</v>
      </c>
      <c r="L9" s="32"/>
      <c r="M9" s="42">
        <v>0</v>
      </c>
      <c r="N9" s="32"/>
      <c r="O9" s="32">
        <v>-355304236</v>
      </c>
      <c r="P9" s="32"/>
      <c r="Q9" s="32">
        <v>22293857573</v>
      </c>
      <c r="R9" s="11"/>
      <c r="S9" s="22">
        <f t="shared" ref="S9:S19" si="0">M9+O9+Q9</f>
        <v>21938553337</v>
      </c>
      <c r="T9" s="11"/>
      <c r="U9" s="53">
        <f t="shared" ref="U9:U19" si="1">S9/$S$20</f>
        <v>-0.1406536499102988</v>
      </c>
    </row>
    <row r="10" spans="1:21" ht="22.5">
      <c r="A10" s="6" t="s">
        <v>13</v>
      </c>
      <c r="C10" s="42">
        <v>0</v>
      </c>
      <c r="D10" s="32"/>
      <c r="E10" s="32">
        <v>3648072537</v>
      </c>
      <c r="F10" s="32"/>
      <c r="G10" s="32">
        <v>-1371062467</v>
      </c>
      <c r="H10" s="32"/>
      <c r="I10" s="32">
        <v>2277010070</v>
      </c>
      <c r="J10" s="53"/>
      <c r="K10" s="53">
        <v>-0.15517510687991742</v>
      </c>
      <c r="L10" s="32"/>
      <c r="M10" s="42">
        <v>0</v>
      </c>
      <c r="N10" s="32"/>
      <c r="O10" s="32">
        <v>33007057</v>
      </c>
      <c r="P10" s="32"/>
      <c r="Q10" s="32">
        <v>5724988630</v>
      </c>
      <c r="R10" s="11"/>
      <c r="S10" s="22">
        <f t="shared" si="0"/>
        <v>5757995687</v>
      </c>
      <c r="T10" s="11"/>
      <c r="U10" s="53">
        <f t="shared" si="1"/>
        <v>-3.6915976049269265E-2</v>
      </c>
    </row>
    <row r="11" spans="1:21" ht="22.5">
      <c r="A11" s="6" t="s">
        <v>35</v>
      </c>
      <c r="C11" s="42">
        <v>0</v>
      </c>
      <c r="D11" s="32"/>
      <c r="E11" s="32">
        <v>0</v>
      </c>
      <c r="F11" s="32"/>
      <c r="G11" s="32">
        <v>420608709</v>
      </c>
      <c r="H11" s="32"/>
      <c r="I11" s="32">
        <v>420608709</v>
      </c>
      <c r="J11" s="53"/>
      <c r="K11" s="53">
        <v>-2.8663905458133999E-2</v>
      </c>
      <c r="L11" s="32"/>
      <c r="M11" s="42">
        <v>0</v>
      </c>
      <c r="N11" s="32"/>
      <c r="O11" s="32">
        <v>0</v>
      </c>
      <c r="P11" s="32"/>
      <c r="Q11" s="32">
        <v>9167793227</v>
      </c>
      <c r="R11" s="11"/>
      <c r="S11" s="22">
        <f t="shared" si="0"/>
        <v>9167793227</v>
      </c>
      <c r="T11" s="11"/>
      <c r="U11" s="53">
        <f t="shared" si="1"/>
        <v>-5.8777056043422669E-2</v>
      </c>
    </row>
    <row r="12" spans="1:21" ht="22.5">
      <c r="A12" s="6" t="s">
        <v>15</v>
      </c>
      <c r="C12" s="42">
        <v>0</v>
      </c>
      <c r="D12" s="32"/>
      <c r="E12" s="32">
        <v>-3573693679</v>
      </c>
      <c r="F12" s="32"/>
      <c r="G12" s="32">
        <v>-9702620814</v>
      </c>
      <c r="H12" s="32"/>
      <c r="I12" s="32">
        <v>-13276314493</v>
      </c>
      <c r="J12" s="53"/>
      <c r="K12" s="53">
        <v>0.90476258650128483</v>
      </c>
      <c r="L12" s="32"/>
      <c r="M12" s="42">
        <v>0</v>
      </c>
      <c r="N12" s="32"/>
      <c r="O12" s="32">
        <v>-4556651808</v>
      </c>
      <c r="P12" s="32"/>
      <c r="Q12" s="32">
        <v>-10325250471</v>
      </c>
      <c r="R12" s="11"/>
      <c r="S12" s="22">
        <f t="shared" si="0"/>
        <v>-14881902279</v>
      </c>
      <c r="T12" s="11"/>
      <c r="U12" s="53">
        <f t="shared" si="1"/>
        <v>9.5411663704347907E-2</v>
      </c>
    </row>
    <row r="13" spans="1:21" ht="22.5">
      <c r="A13" s="6" t="s">
        <v>19</v>
      </c>
      <c r="C13" s="42">
        <v>0</v>
      </c>
      <c r="D13" s="32"/>
      <c r="E13" s="32">
        <v>15723905329</v>
      </c>
      <c r="F13" s="32"/>
      <c r="G13" s="32">
        <v>-3546178724</v>
      </c>
      <c r="H13" s="32"/>
      <c r="I13" s="32">
        <v>12177726605</v>
      </c>
      <c r="J13" s="53"/>
      <c r="K13" s="53">
        <v>-0.82989533176956432</v>
      </c>
      <c r="L13" s="32"/>
      <c r="M13" s="42">
        <v>0</v>
      </c>
      <c r="N13" s="32"/>
      <c r="O13" s="32">
        <v>-922405814</v>
      </c>
      <c r="P13" s="32"/>
      <c r="Q13" s="32">
        <v>-4050569816</v>
      </c>
      <c r="R13" s="11"/>
      <c r="S13" s="22">
        <f t="shared" si="0"/>
        <v>-4972975630</v>
      </c>
      <c r="T13" s="11"/>
      <c r="U13" s="53">
        <f t="shared" si="1"/>
        <v>3.1883012636699071E-2</v>
      </c>
    </row>
    <row r="14" spans="1:21" ht="22.5">
      <c r="A14" s="6" t="s">
        <v>21</v>
      </c>
      <c r="C14" s="42">
        <v>0</v>
      </c>
      <c r="D14" s="32"/>
      <c r="E14" s="32">
        <v>-268493142</v>
      </c>
      <c r="F14" s="32"/>
      <c r="G14" s="32">
        <v>710209304</v>
      </c>
      <c r="H14" s="32"/>
      <c r="I14" s="32">
        <v>441716162</v>
      </c>
      <c r="J14" s="53"/>
      <c r="K14" s="53">
        <v>-3.0102349371224746E-2</v>
      </c>
      <c r="L14" s="32"/>
      <c r="M14" s="42">
        <v>0</v>
      </c>
      <c r="N14" s="32"/>
      <c r="O14" s="32">
        <v>0</v>
      </c>
      <c r="P14" s="32"/>
      <c r="Q14" s="32">
        <v>727066027</v>
      </c>
      <c r="R14" s="11"/>
      <c r="S14" s="22">
        <f t="shared" si="0"/>
        <v>727066027</v>
      </c>
      <c r="T14" s="11"/>
      <c r="U14" s="53">
        <f t="shared" si="1"/>
        <v>-4.6614053740206222E-3</v>
      </c>
    </row>
    <row r="15" spans="1:21" ht="22.5">
      <c r="A15" s="6" t="s">
        <v>25</v>
      </c>
      <c r="C15" s="42">
        <v>0</v>
      </c>
      <c r="D15" s="32"/>
      <c r="E15" s="32">
        <v>7942595285</v>
      </c>
      <c r="F15" s="32"/>
      <c r="G15" s="32">
        <v>816396836</v>
      </c>
      <c r="H15" s="32"/>
      <c r="I15" s="32">
        <v>8758992121</v>
      </c>
      <c r="J15" s="53"/>
      <c r="K15" s="53">
        <v>-0.59691327519536597</v>
      </c>
      <c r="L15" s="32"/>
      <c r="M15" s="42">
        <v>0</v>
      </c>
      <c r="N15" s="32"/>
      <c r="O15" s="32">
        <v>4321567150</v>
      </c>
      <c r="P15" s="32"/>
      <c r="Q15" s="32">
        <v>13021184862</v>
      </c>
      <c r="R15" s="11"/>
      <c r="S15" s="22">
        <f t="shared" si="0"/>
        <v>17342752012</v>
      </c>
      <c r="T15" s="11"/>
      <c r="U15" s="53">
        <f t="shared" si="1"/>
        <v>-0.11118879775281228</v>
      </c>
    </row>
    <row r="16" spans="1:21" ht="22.5">
      <c r="A16" s="6" t="s">
        <v>23</v>
      </c>
      <c r="C16" s="42">
        <v>0</v>
      </c>
      <c r="D16" s="32"/>
      <c r="E16" s="32">
        <v>24266174325</v>
      </c>
      <c r="F16" s="32"/>
      <c r="G16" s="32">
        <v>-54926303491</v>
      </c>
      <c r="H16" s="32"/>
      <c r="I16" s="32">
        <v>-30660129166</v>
      </c>
      <c r="J16" s="53"/>
      <c r="K16" s="53">
        <v>2.0894456651595412</v>
      </c>
      <c r="L16" s="32"/>
      <c r="M16" s="42">
        <v>0</v>
      </c>
      <c r="N16" s="32"/>
      <c r="O16" s="32">
        <v>-239352443467</v>
      </c>
      <c r="P16" s="32"/>
      <c r="Q16" s="32">
        <v>9083942532</v>
      </c>
      <c r="R16" s="11"/>
      <c r="S16" s="22">
        <f t="shared" si="0"/>
        <v>-230268500935</v>
      </c>
      <c r="T16" s="11"/>
      <c r="U16" s="53">
        <f t="shared" si="1"/>
        <v>1.4763099744255848</v>
      </c>
    </row>
    <row r="17" spans="1:21" ht="22.5">
      <c r="A17" s="6" t="s">
        <v>27</v>
      </c>
      <c r="C17" s="42">
        <v>0</v>
      </c>
      <c r="D17" s="32"/>
      <c r="E17" s="32">
        <v>-5497540486</v>
      </c>
      <c r="F17" s="32"/>
      <c r="G17" s="32">
        <v>7231626559</v>
      </c>
      <c r="H17" s="32"/>
      <c r="I17" s="32">
        <v>1734086073</v>
      </c>
      <c r="J17" s="53"/>
      <c r="K17" s="53">
        <v>-0.11817558264762143</v>
      </c>
      <c r="L17" s="32"/>
      <c r="M17" s="42">
        <v>0</v>
      </c>
      <c r="N17" s="32"/>
      <c r="O17" s="32">
        <v>207190436</v>
      </c>
      <c r="P17" s="32"/>
      <c r="Q17" s="32">
        <v>16383056123</v>
      </c>
      <c r="R17" s="11"/>
      <c r="S17" s="22">
        <f t="shared" si="0"/>
        <v>16590246559</v>
      </c>
      <c r="T17" s="11"/>
      <c r="U17" s="53">
        <f t="shared" si="1"/>
        <v>-0.10636429374309045</v>
      </c>
    </row>
    <row r="18" spans="1:21" ht="22.5">
      <c r="A18" s="6" t="s">
        <v>31</v>
      </c>
      <c r="C18" s="42">
        <v>0</v>
      </c>
      <c r="D18" s="32"/>
      <c r="E18" s="32">
        <v>504682185</v>
      </c>
      <c r="F18" s="32"/>
      <c r="G18" s="32">
        <v>-989560260</v>
      </c>
      <c r="H18" s="32"/>
      <c r="I18" s="32">
        <v>-484878075</v>
      </c>
      <c r="J18" s="53"/>
      <c r="K18" s="53">
        <v>3.304377442294474E-2</v>
      </c>
      <c r="L18" s="32"/>
      <c r="M18" s="42">
        <v>0</v>
      </c>
      <c r="N18" s="32"/>
      <c r="O18" s="32">
        <v>-540774552</v>
      </c>
      <c r="P18" s="32"/>
      <c r="Q18" s="32">
        <v>3024527920</v>
      </c>
      <c r="R18" s="11"/>
      <c r="S18" s="22">
        <f t="shared" si="0"/>
        <v>2483753368</v>
      </c>
      <c r="T18" s="11"/>
      <c r="U18" s="53">
        <f t="shared" si="1"/>
        <v>-1.5923975082578049E-2</v>
      </c>
    </row>
    <row r="19" spans="1:21" ht="22.5">
      <c r="A19" s="6" t="s">
        <v>29</v>
      </c>
      <c r="C19" s="43">
        <v>0</v>
      </c>
      <c r="D19" s="32"/>
      <c r="E19" s="44">
        <v>4773391579</v>
      </c>
      <c r="F19" s="32"/>
      <c r="G19" s="44">
        <v>4676999431</v>
      </c>
      <c r="H19" s="32"/>
      <c r="I19" s="44">
        <v>9450391010</v>
      </c>
      <c r="J19" s="53"/>
      <c r="K19" s="54">
        <v>-0.64403115926218135</v>
      </c>
      <c r="L19" s="32"/>
      <c r="M19" s="43">
        <v>0</v>
      </c>
      <c r="N19" s="32"/>
      <c r="O19" s="44">
        <v>3151809780</v>
      </c>
      <c r="P19" s="32"/>
      <c r="Q19" s="44">
        <v>29812315780</v>
      </c>
      <c r="R19" s="11"/>
      <c r="S19" s="55">
        <f t="shared" si="0"/>
        <v>32964125560</v>
      </c>
      <c r="T19" s="11"/>
      <c r="U19" s="54">
        <f t="shared" si="1"/>
        <v>-0.21134139999540172</v>
      </c>
    </row>
    <row r="20" spans="1:21" ht="24.75" thickBot="1">
      <c r="A20" s="5" t="s">
        <v>75</v>
      </c>
      <c r="C20" s="56">
        <v>0</v>
      </c>
      <c r="D20" s="11"/>
      <c r="E20" s="46">
        <f>SUM(E8:E19)</f>
        <v>51168019892</v>
      </c>
      <c r="F20" s="11"/>
      <c r="G20" s="46">
        <f>SUM(G8:G19)</f>
        <v>-65841830117</v>
      </c>
      <c r="H20" s="11"/>
      <c r="I20" s="46">
        <f>SUM(I8:I19)</f>
        <v>-14673810225</v>
      </c>
      <c r="J20" s="11"/>
      <c r="K20" s="57">
        <f>SUM(K8:K19)</f>
        <v>1</v>
      </c>
      <c r="L20" s="11"/>
      <c r="M20" s="46">
        <f>SUM(M8:M19)</f>
        <v>205284994</v>
      </c>
      <c r="N20" s="11"/>
      <c r="O20" s="46">
        <f>SUM(O8:O19)</f>
        <v>-242534808150</v>
      </c>
      <c r="P20" s="11"/>
      <c r="Q20" s="46">
        <f>SUM(Q8:Q19)</f>
        <v>86353810112</v>
      </c>
      <c r="R20" s="11"/>
      <c r="S20" s="46">
        <f>SUM(S8:S19)</f>
        <v>-155975713044</v>
      </c>
      <c r="T20" s="11"/>
      <c r="U20" s="57">
        <f>SUM(U8:U19)</f>
        <v>0.99999999999999978</v>
      </c>
    </row>
    <row r="21" spans="1:21" ht="15.75" thickTop="1"/>
  </sheetData>
  <mergeCells count="16">
    <mergeCell ref="A2:Q2"/>
    <mergeCell ref="A3:Q3"/>
    <mergeCell ref="A4:Q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4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rightToLeft="1" workbookViewId="0">
      <selection activeCell="E8" sqref="E8"/>
    </sheetView>
  </sheetViews>
  <sheetFormatPr defaultRowHeight="15"/>
  <cols>
    <col min="1" max="1" width="34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23.25">
      <c r="A2" s="8" t="s">
        <v>0</v>
      </c>
      <c r="B2" s="8"/>
      <c r="C2" s="8"/>
      <c r="D2" s="8"/>
      <c r="E2" s="8"/>
      <c r="F2" s="8"/>
      <c r="G2" s="8"/>
    </row>
    <row r="3" spans="1:7" ht="23.25" customHeight="1">
      <c r="A3" s="62" t="s">
        <v>71</v>
      </c>
      <c r="B3" s="61"/>
      <c r="C3" s="61"/>
      <c r="D3" s="61"/>
      <c r="E3" s="61"/>
      <c r="F3" s="61"/>
      <c r="G3" s="61"/>
    </row>
    <row r="4" spans="1:7" ht="23.25" customHeight="1">
      <c r="A4" s="61" t="s">
        <v>1</v>
      </c>
      <c r="B4" s="61"/>
      <c r="C4" s="61"/>
      <c r="D4" s="61"/>
      <c r="E4" s="61"/>
      <c r="F4" s="61"/>
      <c r="G4" s="61"/>
    </row>
    <row r="6" spans="1:7" ht="30">
      <c r="A6" s="71" t="s">
        <v>71</v>
      </c>
      <c r="B6" s="5"/>
      <c r="C6" s="62" t="s">
        <v>52</v>
      </c>
      <c r="D6" s="5"/>
      <c r="E6" s="62" t="s">
        <v>5</v>
      </c>
    </row>
    <row r="7" spans="1:7" ht="30">
      <c r="A7" s="72" t="s">
        <v>71</v>
      </c>
      <c r="B7" s="5"/>
      <c r="C7" s="72" t="s">
        <v>43</v>
      </c>
      <c r="D7" s="5"/>
      <c r="E7" s="72" t="s">
        <v>43</v>
      </c>
    </row>
    <row r="8" spans="1:7" ht="18.75">
      <c r="A8" s="3" t="s">
        <v>71</v>
      </c>
      <c r="C8" s="7">
        <v>0</v>
      </c>
      <c r="D8" s="6"/>
      <c r="E8" s="7">
        <v>925179163</v>
      </c>
    </row>
    <row r="9" spans="1:7" ht="18.75">
      <c r="A9" s="3" t="s">
        <v>72</v>
      </c>
      <c r="C9" s="7">
        <v>0</v>
      </c>
      <c r="D9" s="6"/>
      <c r="E9" s="7">
        <v>0</v>
      </c>
    </row>
    <row r="10" spans="1:7" ht="18.75">
      <c r="A10" s="3" t="s">
        <v>73</v>
      </c>
      <c r="C10" s="7">
        <v>0</v>
      </c>
      <c r="D10" s="6"/>
      <c r="E10" s="49">
        <v>0</v>
      </c>
    </row>
    <row r="11" spans="1:7" ht="21.75" thickBot="1">
      <c r="A11" s="5" t="s">
        <v>75</v>
      </c>
      <c r="C11" s="7">
        <v>0</v>
      </c>
      <c r="D11" s="6"/>
      <c r="E11" s="58">
        <v>925179163</v>
      </c>
    </row>
    <row r="12" spans="1:7" ht="15.75" thickTop="1"/>
  </sheetData>
  <mergeCells count="7">
    <mergeCell ref="A3:G3"/>
    <mergeCell ref="A4:G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view="pageBreakPreview" zoomScale="60" zoomScaleNormal="100" workbookViewId="0">
      <selection activeCell="L8" sqref="L8"/>
    </sheetView>
  </sheetViews>
  <sheetFormatPr defaultRowHeight="15"/>
  <cols>
    <col min="1" max="1" width="24.28515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8.7109375" style="1" customWidth="1"/>
    <col min="6" max="6" width="1" style="1" customWidth="1"/>
    <col min="7" max="7" width="23.140625" style="1" customWidth="1"/>
    <col min="8" max="8" width="1" style="1" customWidth="1"/>
    <col min="9" max="9" width="9.140625" style="1" customWidth="1"/>
    <col min="10" max="16384" width="9.140625" style="1"/>
  </cols>
  <sheetData>
    <row r="2" spans="1:7" ht="23.25">
      <c r="A2" s="61" t="s">
        <v>0</v>
      </c>
      <c r="B2" s="61"/>
      <c r="C2" s="61"/>
      <c r="D2" s="61"/>
      <c r="E2" s="61"/>
      <c r="F2" s="61"/>
      <c r="G2" s="61"/>
    </row>
    <row r="3" spans="1:7" ht="23.25">
      <c r="A3" s="61" t="s">
        <v>51</v>
      </c>
      <c r="B3" s="61"/>
      <c r="C3" s="61"/>
      <c r="D3" s="61"/>
      <c r="E3" s="61"/>
      <c r="F3" s="61"/>
      <c r="G3" s="61"/>
    </row>
    <row r="4" spans="1:7" ht="23.25">
      <c r="A4" s="61" t="s">
        <v>1</v>
      </c>
      <c r="B4" s="61"/>
      <c r="C4" s="61"/>
      <c r="D4" s="61"/>
      <c r="E4" s="61"/>
      <c r="F4" s="61"/>
      <c r="G4" s="61"/>
    </row>
    <row r="6" spans="1:7" ht="48" customHeight="1">
      <c r="A6" s="70" t="s">
        <v>54</v>
      </c>
      <c r="C6" s="70" t="s">
        <v>43</v>
      </c>
      <c r="E6" s="73" t="s">
        <v>69</v>
      </c>
      <c r="G6" s="74" t="s">
        <v>11</v>
      </c>
    </row>
    <row r="7" spans="1:7" ht="18.75">
      <c r="A7" s="6" t="s">
        <v>74</v>
      </c>
      <c r="C7" s="16">
        <v>-155975713044</v>
      </c>
      <c r="D7" s="16"/>
      <c r="E7" s="48">
        <v>1.0074945539033096</v>
      </c>
      <c r="F7" s="16"/>
      <c r="G7" s="59">
        <v>-0.14824664050369382</v>
      </c>
    </row>
    <row r="8" spans="1:7" ht="18.75">
      <c r="A8" s="6" t="s">
        <v>89</v>
      </c>
      <c r="C8" s="16">
        <v>235093500</v>
      </c>
      <c r="D8" s="16"/>
      <c r="E8" s="48">
        <v>-1.5185403950758148E-3</v>
      </c>
      <c r="F8" s="16"/>
      <c r="G8" s="59">
        <v>2.2344389968855991E-4</v>
      </c>
    </row>
    <row r="9" spans="1:7" ht="18.75">
      <c r="A9" s="6" t="s">
        <v>90</v>
      </c>
      <c r="C9" s="16">
        <v>925179163</v>
      </c>
      <c r="D9" s="16"/>
      <c r="E9" s="48">
        <v>-5.9760135082336675E-3</v>
      </c>
      <c r="F9" s="16"/>
      <c r="G9" s="59">
        <v>8.7933371229454587E-4</v>
      </c>
    </row>
    <row r="10" spans="1:7" ht="21.75" thickBot="1">
      <c r="A10" s="5" t="s">
        <v>75</v>
      </c>
      <c r="C10" s="50">
        <v>-154815440381</v>
      </c>
      <c r="E10" s="52">
        <v>1.0000000000000002</v>
      </c>
      <c r="G10" s="60">
        <v>-0.14714386289171072</v>
      </c>
    </row>
    <row r="11" spans="1:7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صندوق ‌سرمایه‌گذاری</vt:lpstr>
      <vt:lpstr>سپرده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 Hasanpour</cp:lastModifiedBy>
  <cp:lastPrinted>2021-02-21T11:08:04Z</cp:lastPrinted>
  <dcterms:modified xsi:type="dcterms:W3CDTF">2021-02-22T14:27:35Z</dcterms:modified>
</cp:coreProperties>
</file>