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صندوق و سرمایه گذاری\حسن‌زاده\حسابداری\گزارشات\گزارش ماهانه پورتفوی\"/>
    </mc:Choice>
  </mc:AlternateContent>
  <bookViews>
    <workbookView xWindow="0" yWindow="0" windowWidth="28800" windowHeight="12300"/>
  </bookViews>
  <sheets>
    <sheet name="سهام" sheetId="1" r:id="rId1"/>
    <sheet name="سپرده" sheetId="6" r:id="rId2"/>
    <sheet name="درآمد سود سهام" sheetId="8" r:id="rId3"/>
    <sheet name="درآمد ناشی از تغییر قیمت سهم" sheetId="9" r:id="rId4"/>
    <sheet name="درآمد ناشی از فروش" sheetId="10" r:id="rId5"/>
    <sheet name="سرمایه‌گذاری در سهام" sheetId="11" r:id="rId6"/>
    <sheet name="سایر درآمدها" sheetId="14" r:id="rId7"/>
    <sheet name="جمع درآمدها" sheetId="15" r:id="rId8"/>
  </sheets>
  <definedNames>
    <definedName name="_xlnm.Print_Area" localSheetId="3">'درآمد ناشی از تغییر قیمت سهم'!$A$1:$Q$20</definedName>
    <definedName name="_xlnm.Print_Area" localSheetId="1">سپرده!$A$1:$T$22</definedName>
    <definedName name="_xlnm.Print_Area" localSheetId="0">سهام!$A$1:$Z$21</definedName>
  </definedNames>
  <calcPr calcId="162913"/>
</workbook>
</file>

<file path=xl/calcChain.xml><?xml version="1.0" encoding="utf-8"?>
<calcChain xmlns="http://schemas.openxmlformats.org/spreadsheetml/2006/main">
  <c r="E10" i="15" l="1"/>
  <c r="U8" i="11"/>
  <c r="U21" i="11" l="1"/>
  <c r="C21" i="11" l="1"/>
  <c r="E21" i="11"/>
  <c r="G21" i="11"/>
  <c r="I21" i="11"/>
  <c r="M21" i="11"/>
  <c r="K20" i="11" l="1"/>
  <c r="K16" i="11"/>
  <c r="K11" i="11"/>
  <c r="K14" i="11"/>
  <c r="K9" i="11"/>
  <c r="K13" i="11"/>
  <c r="K8" i="11"/>
  <c r="K19" i="11"/>
  <c r="K15" i="11"/>
  <c r="K10" i="11"/>
  <c r="K18" i="11"/>
  <c r="K17" i="11"/>
  <c r="I8" i="10"/>
  <c r="K21" i="11" l="1"/>
  <c r="C21" i="10"/>
  <c r="E21" i="10"/>
  <c r="G21" i="10"/>
  <c r="I21" i="10"/>
  <c r="K21" i="10"/>
  <c r="M21" i="10"/>
  <c r="I20" i="9" l="1"/>
  <c r="E20" i="9"/>
  <c r="E13" i="8" l="1"/>
  <c r="K22" i="6"/>
  <c r="M22" i="6"/>
  <c r="O22" i="6"/>
  <c r="Q22" i="6"/>
  <c r="C21" i="1" l="1"/>
  <c r="E21" i="1"/>
  <c r="G21" i="1"/>
  <c r="I21" i="1"/>
  <c r="K21" i="1"/>
  <c r="O21" i="11" l="1"/>
  <c r="Q21" i="11" l="1"/>
  <c r="Q21" i="10"/>
  <c r="W9" i="6" l="1"/>
  <c r="W10" i="6"/>
  <c r="W11" i="6"/>
  <c r="W12" i="6"/>
  <c r="W13" i="6"/>
  <c r="W14" i="6"/>
  <c r="W15" i="6"/>
  <c r="W16" i="6"/>
  <c r="W17" i="6"/>
  <c r="W18" i="6"/>
  <c r="W19" i="6"/>
  <c r="W20" i="6"/>
  <c r="W21" i="6"/>
  <c r="W8" i="6"/>
  <c r="AD10" i="1"/>
  <c r="AD9" i="1"/>
  <c r="Q20" i="9"/>
  <c r="M13" i="8"/>
  <c r="S13" i="8" l="1"/>
  <c r="AD11" i="1"/>
  <c r="AD12" i="1"/>
  <c r="AD13" i="1"/>
  <c r="AD14" i="1"/>
  <c r="AD15" i="1"/>
  <c r="AD16" i="1"/>
  <c r="AD17" i="1"/>
  <c r="AD18" i="1"/>
  <c r="AD19" i="1"/>
  <c r="AD20" i="1"/>
  <c r="O21" i="10"/>
  <c r="S21" i="11" l="1"/>
  <c r="F11" i="14"/>
  <c r="C10" i="15" l="1"/>
  <c r="O20" i="9" l="1"/>
  <c r="M20" i="9"/>
  <c r="K20" i="9"/>
  <c r="G20" i="9"/>
  <c r="C20" i="9"/>
  <c r="G13" i="8"/>
  <c r="I13" i="8"/>
  <c r="K13" i="8"/>
  <c r="O13" i="8"/>
  <c r="Q13" i="8"/>
  <c r="M21" i="1"/>
  <c r="O21" i="1"/>
  <c r="Q21" i="1"/>
  <c r="U21" i="1"/>
  <c r="W21" i="1"/>
</calcChain>
</file>

<file path=xl/comments1.xml><?xml version="1.0" encoding="utf-8"?>
<comments xmlns="http://schemas.openxmlformats.org/spreadsheetml/2006/main">
  <authors>
    <author>Alireza Hasan Zadeh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گزارش ها- ترکیب درایی های صندوق-تاریخ به 1400/01/31 تنظیم شود</t>
        </r>
      </text>
    </comment>
  </commentList>
</comments>
</file>

<file path=xl/sharedStrings.xml><?xml version="1.0" encoding="utf-8"?>
<sst xmlns="http://schemas.openxmlformats.org/spreadsheetml/2006/main" count="330" uniqueCount="94">
  <si>
    <t>صندوق سرمایه‌گذاری اختصاصی بازارگردانی توسعه سهام نیکی</t>
  </si>
  <si>
    <t>صورت وضعیت پورتفوی</t>
  </si>
  <si>
    <t>نام شرکت</t>
  </si>
  <si>
    <t>1399/12/30</t>
  </si>
  <si>
    <t>تغییرات طی دوره</t>
  </si>
  <si>
    <t>1400/01/31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</si>
  <si>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</si>
  <si>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</si>
  <si>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</si>
  <si>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</si>
  <si>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</si>
  <si>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</si>
  <si>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</si>
  <si>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</si>
  <si>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آلومتک‌</t>
  </si>
  <si>
    <t>آلومراد</t>
  </si>
  <si>
    <t>افرانت</t>
  </si>
  <si>
    <t>افست‌</t>
  </si>
  <si>
    <t>ایران‌ خودرو</t>
  </si>
  <si>
    <t>سرمایه‌گذاری‌ ملی‌ایران‌</t>
  </si>
  <si>
    <t>شهد ایران ‌</t>
  </si>
  <si>
    <t>صنعتی‌ آما</t>
  </si>
  <si>
    <t>فیبر ایران‌</t>
  </si>
  <si>
    <t>لوله‌وماشین‌سازی‌ایران‌</t>
  </si>
  <si>
    <t>کابل‌ البرز</t>
  </si>
  <si>
    <t>ایران‌ مرینوس‌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</si>
  <si>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</si>
  <si>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</si>
  <si>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</si>
  <si>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</si>
  <si>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</si>
  <si>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</si>
  <si>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</si>
  <si>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</si>
  <si>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</si>
  <si>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</si>
  <si>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 xml:space="preserve">بانک تجارت تخصصی بورس </t>
  </si>
  <si>
    <t>حساب جاری</t>
  </si>
  <si>
    <t>1399/03/02</t>
  </si>
  <si>
    <t>بانک سامان سی تیر</t>
  </si>
  <si>
    <t>849.40.3559999.1</t>
  </si>
  <si>
    <t>1400/01/28</t>
  </si>
  <si>
    <t>صورت وضعیت درآمدها</t>
  </si>
  <si>
    <t>طی ماه</t>
  </si>
  <si>
    <t>از ابتدای سال مالی تا پایان ماه</t>
  </si>
  <si>
    <t>توضیحات</t>
  </si>
  <si>
    <t>هزینه تنزیل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</si>
  <si>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</si>
  <si>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</si>
  <si>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</si>
  <si>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</si>
  <si>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</si>
  <si>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</si>
  <si>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1400/01/25</t>
  </si>
  <si>
    <t>1399/10/29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</si>
  <si>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</si>
  <si>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</si>
  <si>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</si>
  <si>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</si>
  <si>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</si>
  <si>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</si>
  <si>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</si>
  <si>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</si>
  <si>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جمع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</si>
  <si>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</si>
  <si>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</si>
  <si>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</si>
  <si>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</si>
  <si>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 xml:space="preserve">جمع </t>
  </si>
  <si>
    <t>سود(زیان)تحقق نیافته اوراق بهادار</t>
  </si>
  <si>
    <t xml:space="preserve">سود(زیان) فروش اوراق بهادار </t>
  </si>
  <si>
    <t>1400/02/31</t>
  </si>
  <si>
    <t>سپرده کوتاه مدت</t>
  </si>
  <si>
    <t>1400/02/01</t>
  </si>
  <si>
    <t>1400/02/18</t>
  </si>
  <si>
    <t>1400/02/30</t>
  </si>
  <si>
    <t>صندوق س.اعتماد آفرین پارسیان-د</t>
  </si>
  <si>
    <t>برای ماه منتهی به 1400/03/31</t>
  </si>
  <si>
    <t>1400/03/31</t>
  </si>
  <si>
    <t>بانک تجارت تخصصی بورس(ونیکی)</t>
  </si>
  <si>
    <t>بانک تجارت تخصصی بورس(فاما)</t>
  </si>
  <si>
    <t>بانک تجارت تخصصی بورس(غشهد)</t>
  </si>
  <si>
    <t>بانک تجارت تخصصی بورس(فلوله)</t>
  </si>
  <si>
    <t>بانک تجارت تخصصی بورس(چفیبر)</t>
  </si>
  <si>
    <t>بانک تجارت تخصصی بورس(نمرینو)</t>
  </si>
  <si>
    <t>بانک تجارت تخصصی بورس(خودرو)</t>
  </si>
  <si>
    <t>بانک تجارت تخصصی بورس(بالبر)</t>
  </si>
  <si>
    <t>بانک تجارت تخصصی بورس(چافست)</t>
  </si>
  <si>
    <t>بانک تجارت تخصصی بورس(آلومتک)</t>
  </si>
  <si>
    <t>بانک تجارت تخصصی بورس(آلومراد)</t>
  </si>
  <si>
    <t>بانک تجارت تخصصی بورس(افرا)</t>
  </si>
  <si>
    <t>1400/03/12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</si>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</sst>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(#,##0\)"/>
    <numFmt numFmtId="165" formatCode="#,##0.00;\(#,##0.00\)"/>
  </numFmts>
  <fonts count="1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  <font>
      <sz val="16"/>
      <name val="B Nazanin"/>
      <charset val="178"/>
    </font>
    <font>
      <b/>
      <sz val="16"/>
      <name val="B Nazanin"/>
      <charset val="178"/>
    </font>
    <font>
      <b/>
      <sz val="18"/>
      <color rgb="FF000000"/>
      <name val="B Titr"/>
      <charset val="178"/>
    </font>
    <font>
      <sz val="14"/>
      <name val="B Nazanin"/>
      <charset val="178"/>
    </font>
    <font>
      <sz val="18"/>
      <name val="B Nazanin"/>
      <charset val="178"/>
    </font>
    <font>
      <b/>
      <sz val="18"/>
      <name val="B Nazanin"/>
      <charset val="178"/>
    </font>
    <font>
      <sz val="11"/>
      <name val="Calibri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4" fillId="0" borderId="1" xfId="0" applyFont="1" applyBorder="1"/>
    <xf numFmtId="164" fontId="4" fillId="0" borderId="0" xfId="0" applyNumberFormat="1" applyFont="1"/>
    <xf numFmtId="164" fontId="1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1" fillId="0" borderId="0" xfId="0" applyFont="1" applyBorder="1"/>
    <xf numFmtId="164" fontId="7" fillId="0" borderId="0" xfId="0" applyNumberFormat="1" applyFont="1"/>
    <xf numFmtId="164" fontId="7" fillId="0" borderId="0" xfId="0" applyNumberFormat="1" applyFont="1" applyFill="1"/>
    <xf numFmtId="164" fontId="7" fillId="0" borderId="1" xfId="0" applyNumberFormat="1" applyFont="1" applyBorder="1"/>
    <xf numFmtId="0" fontId="7" fillId="0" borderId="0" xfId="0" applyFont="1"/>
    <xf numFmtId="164" fontId="8" fillId="0" borderId="2" xfId="0" applyNumberFormat="1" applyFont="1" applyFill="1" applyBorder="1"/>
    <xf numFmtId="0" fontId="8" fillId="0" borderId="0" xfId="0" applyFont="1"/>
    <xf numFmtId="164" fontId="8" fillId="0" borderId="0" xfId="0" applyNumberFormat="1" applyFont="1" applyBorder="1"/>
    <xf numFmtId="0" fontId="7" fillId="0" borderId="1" xfId="0" applyFont="1" applyBorder="1"/>
    <xf numFmtId="0" fontId="2" fillId="0" borderId="0" xfId="0" applyFont="1" applyAlignment="1">
      <alignment vertical="center"/>
    </xf>
    <xf numFmtId="0" fontId="3" fillId="0" borderId="1" xfId="0" applyFont="1" applyBorder="1"/>
    <xf numFmtId="3" fontId="1" fillId="0" borderId="2" xfId="0" applyNumberFormat="1" applyFont="1" applyBorder="1"/>
    <xf numFmtId="164" fontId="10" fillId="0" borderId="0" xfId="0" applyNumberFormat="1" applyFont="1"/>
    <xf numFmtId="164" fontId="10" fillId="0" borderId="2" xfId="0" applyNumberFormat="1" applyFont="1" applyBorder="1"/>
    <xf numFmtId="0" fontId="10" fillId="0" borderId="0" xfId="0" applyFont="1"/>
    <xf numFmtId="164" fontId="10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165" fontId="10" fillId="0" borderId="2" xfId="0" applyNumberFormat="1" applyFont="1" applyBorder="1"/>
    <xf numFmtId="164" fontId="11" fillId="0" borderId="0" xfId="0" applyNumberFormat="1" applyFont="1"/>
    <xf numFmtId="164" fontId="11" fillId="0" borderId="0" xfId="0" applyNumberFormat="1" applyFont="1" applyFill="1"/>
    <xf numFmtId="164" fontId="11" fillId="0" borderId="1" xfId="0" applyNumberFormat="1" applyFont="1" applyFill="1" applyBorder="1"/>
    <xf numFmtId="164" fontId="12" fillId="0" borderId="2" xfId="0" applyNumberFormat="1" applyFont="1" applyFill="1" applyBorder="1"/>
    <xf numFmtId="0" fontId="12" fillId="0" borderId="0" xfId="0" applyFont="1" applyFill="1"/>
    <xf numFmtId="164" fontId="12" fillId="0" borderId="0" xfId="0" applyNumberFormat="1" applyFont="1" applyFill="1" applyBorder="1"/>
    <xf numFmtId="0" fontId="7" fillId="0" borderId="0" xfId="0" applyFont="1" applyFill="1"/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Alignment="1">
      <alignment horizontal="center"/>
    </xf>
    <xf numFmtId="3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0" fontId="11" fillId="0" borderId="0" xfId="0" applyFont="1" applyFill="1"/>
    <xf numFmtId="3" fontId="12" fillId="0" borderId="2" xfId="0" applyNumberFormat="1" applyFont="1" applyFill="1" applyBorder="1"/>
    <xf numFmtId="164" fontId="8" fillId="0" borderId="3" xfId="0" applyNumberFormat="1" applyFont="1" applyBorder="1"/>
    <xf numFmtId="164" fontId="8" fillId="0" borderId="2" xfId="0" applyNumberFormat="1" applyFont="1" applyBorder="1"/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Border="1"/>
    <xf numFmtId="164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/>
    <xf numFmtId="0" fontId="1" fillId="0" borderId="0" xfId="0" applyFont="1" applyFill="1"/>
    <xf numFmtId="10" fontId="11" fillId="0" borderId="0" xfId="1" applyNumberFormat="1" applyFont="1"/>
    <xf numFmtId="0" fontId="1" fillId="0" borderId="0" xfId="0" applyFont="1" applyAlignment="1">
      <alignment horizontal="center" wrapText="1"/>
    </xf>
    <xf numFmtId="10" fontId="11" fillId="0" borderId="0" xfId="1" applyNumberFormat="1" applyFont="1" applyAlignment="1">
      <alignment horizontal="center" vertical="center"/>
    </xf>
    <xf numFmtId="0" fontId="11" fillId="0" borderId="1" xfId="0" applyFont="1" applyBorder="1"/>
    <xf numFmtId="0" fontId="12" fillId="0" borderId="0" xfId="0" applyFont="1"/>
    <xf numFmtId="164" fontId="12" fillId="0" borderId="2" xfId="0" applyNumberFormat="1" applyFont="1" applyBorder="1"/>
    <xf numFmtId="164" fontId="12" fillId="0" borderId="0" xfId="0" applyNumberFormat="1" applyFont="1"/>
    <xf numFmtId="10" fontId="12" fillId="0" borderId="2" xfId="1" applyNumberFormat="1" applyFont="1" applyBorder="1" applyAlignment="1">
      <alignment horizontal="center" vertical="center"/>
    </xf>
    <xf numFmtId="10" fontId="1" fillId="0" borderId="0" xfId="1" applyNumberFormat="1" applyFont="1"/>
    <xf numFmtId="3" fontId="4" fillId="0" borderId="0" xfId="0" applyNumberFormat="1" applyFont="1" applyFill="1"/>
    <xf numFmtId="0" fontId="4" fillId="0" borderId="0" xfId="0" applyFont="1" applyFill="1"/>
    <xf numFmtId="3" fontId="5" fillId="0" borderId="2" xfId="0" applyNumberFormat="1" applyFont="1" applyFill="1" applyBorder="1"/>
    <xf numFmtId="0" fontId="5" fillId="0" borderId="0" xfId="0" applyFont="1" applyFill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wrapText="1" readingOrder="2"/>
    </xf>
    <xf numFmtId="164" fontId="7" fillId="0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Border="1"/>
    <xf numFmtId="164" fontId="7" fillId="2" borderId="0" xfId="0" applyNumberFormat="1" applyFont="1" applyFill="1"/>
    <xf numFmtId="0" fontId="4" fillId="0" borderId="0" xfId="0" applyNumberFormat="1" applyFont="1" applyAlignment="1">
      <alignment horizontal="right"/>
    </xf>
    <xf numFmtId="10" fontId="10" fillId="0" borderId="0" xfId="0" applyNumberFormat="1" applyFont="1"/>
    <xf numFmtId="3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5" fontId="10" fillId="0" borderId="0" xfId="0" applyNumberFormat="1" applyFont="1"/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E32"/>
  <sheetViews>
    <sheetView rightToLeft="1" tabSelected="1" view="pageBreakPreview" zoomScale="85" zoomScaleNormal="100" zoomScaleSheetLayoutView="85" workbookViewId="0">
      <selection activeCell="Q25" sqref="Q25"/>
    </sheetView>
  </sheetViews>
  <sheetFormatPr defaultRowHeight="18.75" x14ac:dyDescent="0.45"/>
  <cols>
    <col min="1" max="1" width="22.85546875" style="1" bestFit="1" customWidth="1"/>
    <col min="2" max="2" width="1" style="1" customWidth="1"/>
    <col min="3" max="3" width="17.5703125" style="1" bestFit="1" customWidth="1"/>
    <col min="4" max="4" width="1" style="1" customWidth="1"/>
    <col min="5" max="5" width="26.42578125" style="1" bestFit="1" customWidth="1"/>
    <col min="6" max="6" width="1" style="1" customWidth="1"/>
    <col min="7" max="7" width="25.855468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4.5703125" style="1" bestFit="1" customWidth="1"/>
    <col min="12" max="12" width="1" style="1" customWidth="1"/>
    <col min="13" max="13" width="20.7109375" style="1" bestFit="1" customWidth="1"/>
    <col min="14" max="14" width="1" style="1" customWidth="1"/>
    <col min="15" max="15" width="2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25.28515625" style="1" bestFit="1" customWidth="1"/>
    <col min="22" max="22" width="1" style="1" customWidth="1"/>
    <col min="23" max="23" width="25.85546875" style="1" bestFit="1" customWidth="1"/>
    <col min="24" max="24" width="1" style="1" customWidth="1"/>
    <col min="25" max="25" width="20.140625" style="1" customWidth="1"/>
    <col min="26" max="26" width="1" style="1" customWidth="1"/>
    <col min="27" max="29" width="9.140625" style="1"/>
    <col min="30" max="30" width="9.85546875" style="1" bestFit="1" customWidth="1"/>
    <col min="31" max="31" width="17" style="1" bestFit="1" customWidth="1"/>
    <col min="32" max="16384" width="9.140625" style="1"/>
  </cols>
  <sheetData>
    <row r="2" spans="1:31" ht="30" x14ac:dyDescent="0.4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31" ht="30" x14ac:dyDescent="0.4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</row>
    <row r="4" spans="1:31" ht="30" x14ac:dyDescent="0.45">
      <c r="A4" s="82" t="s">
        <v>77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</row>
    <row r="6" spans="1:31" ht="30" x14ac:dyDescent="0.55000000000000004">
      <c r="A6" s="87" t="s">
        <v>2</v>
      </c>
      <c r="B6" s="6"/>
      <c r="C6" s="85" t="s">
        <v>71</v>
      </c>
      <c r="D6" s="86" t="s">
        <v>3</v>
      </c>
      <c r="E6" s="86" t="s">
        <v>3</v>
      </c>
      <c r="F6" s="86" t="s">
        <v>3</v>
      </c>
      <c r="G6" s="86" t="s">
        <v>3</v>
      </c>
      <c r="H6" s="6"/>
      <c r="I6" s="86" t="s">
        <v>4</v>
      </c>
      <c r="J6" s="86" t="s">
        <v>4</v>
      </c>
      <c r="K6" s="86" t="s">
        <v>4</v>
      </c>
      <c r="L6" s="86" t="s">
        <v>4</v>
      </c>
      <c r="M6" s="86" t="s">
        <v>4</v>
      </c>
      <c r="N6" s="86" t="s">
        <v>4</v>
      </c>
      <c r="O6" s="86" t="s">
        <v>4</v>
      </c>
      <c r="P6" s="6"/>
      <c r="Q6" s="85" t="s">
        <v>78</v>
      </c>
      <c r="R6" s="86" t="s">
        <v>5</v>
      </c>
      <c r="S6" s="86" t="s">
        <v>5</v>
      </c>
      <c r="T6" s="86" t="s">
        <v>5</v>
      </c>
      <c r="U6" s="86" t="s">
        <v>5</v>
      </c>
      <c r="V6" s="86" t="s">
        <v>5</v>
      </c>
      <c r="W6" s="86" t="s">
        <v>5</v>
      </c>
      <c r="X6" s="86" t="s">
        <v>5</v>
      </c>
      <c r="Y6" s="86" t="s">
        <v>5</v>
      </c>
    </row>
    <row r="7" spans="1:31" ht="30" x14ac:dyDescent="0.55000000000000004">
      <c r="A7" s="87" t="s">
        <v>2</v>
      </c>
      <c r="B7" s="6"/>
      <c r="C7" s="87" t="s">
        <v>6</v>
      </c>
      <c r="D7" s="6"/>
      <c r="E7" s="87" t="s">
        <v>7</v>
      </c>
      <c r="F7" s="6"/>
      <c r="G7" s="87" t="s">
        <v>8</v>
      </c>
      <c r="H7" s="6"/>
      <c r="I7" s="86" t="s">
        <v>9</v>
      </c>
      <c r="J7" s="86" t="s">
        <v>9</v>
      </c>
      <c r="K7" s="86" t="s">
        <v>9</v>
      </c>
      <c r="L7" s="6"/>
      <c r="M7" s="86" t="s">
        <v>10</v>
      </c>
      <c r="N7" s="86" t="s">
        <v>10</v>
      </c>
      <c r="O7" s="86" t="s">
        <v>10</v>
      </c>
      <c r="P7" s="6"/>
      <c r="Q7" s="87" t="s">
        <v>6</v>
      </c>
      <c r="R7" s="6"/>
      <c r="S7" s="87" t="s">
        <v>11</v>
      </c>
      <c r="T7" s="6"/>
      <c r="U7" s="87" t="s">
        <v>7</v>
      </c>
      <c r="V7" s="6"/>
      <c r="W7" s="87" t="s">
        <v>8</v>
      </c>
      <c r="X7" s="6"/>
      <c r="Y7" s="83" t="s">
        <v>12</v>
      </c>
    </row>
    <row r="8" spans="1:31" ht="30" x14ac:dyDescent="0.55000000000000004">
      <c r="A8" s="86" t="s">
        <v>2</v>
      </c>
      <c r="B8" s="6"/>
      <c r="C8" s="86" t="s">
        <v>6</v>
      </c>
      <c r="D8" s="6"/>
      <c r="E8" s="86" t="s">
        <v>7</v>
      </c>
      <c r="F8" s="6"/>
      <c r="G8" s="86" t="s">
        <v>8</v>
      </c>
      <c r="H8" s="6"/>
      <c r="I8" s="86" t="s">
        <v>6</v>
      </c>
      <c r="J8" s="6"/>
      <c r="K8" s="86" t="s">
        <v>7</v>
      </c>
      <c r="L8" s="6"/>
      <c r="M8" s="86" t="s">
        <v>6</v>
      </c>
      <c r="N8" s="6"/>
      <c r="O8" s="86" t="s">
        <v>13</v>
      </c>
      <c r="P8" s="6"/>
      <c r="Q8" s="86" t="s">
        <v>6</v>
      </c>
      <c r="R8" s="6"/>
      <c r="S8" s="86" t="s">
        <v>11</v>
      </c>
      <c r="T8" s="6"/>
      <c r="U8" s="86" t="s">
        <v>7</v>
      </c>
      <c r="V8" s="6"/>
      <c r="W8" s="86" t="s">
        <v>8</v>
      </c>
      <c r="X8" s="6"/>
      <c r="Y8" s="84" t="s">
        <v>12</v>
      </c>
    </row>
    <row r="9" spans="1:31" ht="27.75" x14ac:dyDescent="0.65">
      <c r="A9" s="16" t="s">
        <v>14</v>
      </c>
      <c r="B9" s="4"/>
      <c r="C9" s="31">
        <v>1352135</v>
      </c>
      <c r="D9" s="31"/>
      <c r="E9" s="31">
        <v>51614055197</v>
      </c>
      <c r="F9" s="31"/>
      <c r="G9" s="31">
        <v>48837127263.500397</v>
      </c>
      <c r="H9" s="31"/>
      <c r="I9" s="31">
        <v>2093393</v>
      </c>
      <c r="J9" s="31"/>
      <c r="K9" s="31">
        <v>54312710433</v>
      </c>
      <c r="L9" s="31"/>
      <c r="M9" s="31">
        <v>-1123817</v>
      </c>
      <c r="N9" s="31"/>
      <c r="O9" s="31">
        <v>28664505651</v>
      </c>
      <c r="P9" s="31"/>
      <c r="Q9" s="31">
        <v>2321711</v>
      </c>
      <c r="R9" s="31"/>
      <c r="S9" s="31">
        <v>25533</v>
      </c>
      <c r="T9" s="31"/>
      <c r="U9" s="31">
        <v>66555499057</v>
      </c>
      <c r="V9" s="31"/>
      <c r="W9" s="31">
        <v>59235193975.308098</v>
      </c>
      <c r="X9" s="30"/>
      <c r="Y9" s="61">
        <v>7.1300000000000002E-2</v>
      </c>
      <c r="AD9" s="61">
        <f>W9/$AE$9</f>
        <v>7.0249624045494605E-2</v>
      </c>
      <c r="AE9" s="3">
        <v>843210120768</v>
      </c>
    </row>
    <row r="10" spans="1:31" ht="27.75" x14ac:dyDescent="0.65">
      <c r="A10" s="16" t="s">
        <v>15</v>
      </c>
      <c r="B10" s="4"/>
      <c r="C10" s="31">
        <v>351473</v>
      </c>
      <c r="D10" s="31"/>
      <c r="E10" s="31">
        <v>40232004849</v>
      </c>
      <c r="F10" s="31"/>
      <c r="G10" s="31">
        <v>29121991612.718399</v>
      </c>
      <c r="H10" s="31"/>
      <c r="I10" s="31">
        <v>191905</v>
      </c>
      <c r="J10" s="31"/>
      <c r="K10" s="31">
        <v>14524782566</v>
      </c>
      <c r="L10" s="31"/>
      <c r="M10" s="31">
        <v>-150014</v>
      </c>
      <c r="N10" s="31"/>
      <c r="O10" s="31">
        <v>11653634689</v>
      </c>
      <c r="P10" s="31"/>
      <c r="Q10" s="31">
        <v>393364</v>
      </c>
      <c r="R10" s="31"/>
      <c r="S10" s="31">
        <v>67070</v>
      </c>
      <c r="T10" s="31"/>
      <c r="U10" s="31">
        <v>38839331189</v>
      </c>
      <c r="V10" s="31"/>
      <c r="W10" s="31">
        <v>26362872458.155201</v>
      </c>
      <c r="X10" s="30"/>
      <c r="Y10" s="61">
        <v>3.1699999999999999E-2</v>
      </c>
      <c r="AD10" s="61">
        <f>W10/$AE$9</f>
        <v>3.1264890931507992E-2</v>
      </c>
    </row>
    <row r="11" spans="1:31" ht="27.75" x14ac:dyDescent="0.65">
      <c r="A11" s="16" t="s">
        <v>16</v>
      </c>
      <c r="B11" s="4"/>
      <c r="C11" s="31">
        <v>704460</v>
      </c>
      <c r="D11" s="31"/>
      <c r="E11" s="31">
        <v>29056688249</v>
      </c>
      <c r="F11" s="31"/>
      <c r="G11" s="31">
        <v>24109417906.200001</v>
      </c>
      <c r="H11" s="31"/>
      <c r="I11" s="31">
        <v>228321</v>
      </c>
      <c r="J11" s="31"/>
      <c r="K11" s="31">
        <v>6057186409</v>
      </c>
      <c r="L11" s="31"/>
      <c r="M11" s="31">
        <v>0</v>
      </c>
      <c r="N11" s="31"/>
      <c r="O11" s="31">
        <v>0</v>
      </c>
      <c r="P11" s="31"/>
      <c r="Q11" s="31">
        <v>932781</v>
      </c>
      <c r="R11" s="31"/>
      <c r="S11" s="31">
        <v>28881</v>
      </c>
      <c r="T11" s="31"/>
      <c r="U11" s="31">
        <v>35113874658</v>
      </c>
      <c r="V11" s="31"/>
      <c r="W11" s="31">
        <v>26919173928.473598</v>
      </c>
      <c r="X11" s="30"/>
      <c r="Y11" s="61">
        <v>3.2399999999999998E-2</v>
      </c>
      <c r="AD11" s="61">
        <f t="shared" ref="AD11:AD20" si="0">W11/$AE$9</f>
        <v>3.1924633333332716E-2</v>
      </c>
    </row>
    <row r="12" spans="1:31" ht="27.75" x14ac:dyDescent="0.65">
      <c r="A12" s="16" t="s">
        <v>17</v>
      </c>
      <c r="B12" s="4"/>
      <c r="C12" s="31">
        <v>1614265</v>
      </c>
      <c r="D12" s="31"/>
      <c r="E12" s="31">
        <v>31506931089</v>
      </c>
      <c r="F12" s="31"/>
      <c r="G12" s="31">
        <v>26760303051.174</v>
      </c>
      <c r="H12" s="31"/>
      <c r="I12" s="31">
        <v>1000000</v>
      </c>
      <c r="J12" s="31"/>
      <c r="K12" s="31">
        <v>15511507156</v>
      </c>
      <c r="L12" s="31"/>
      <c r="M12" s="31">
        <v>0</v>
      </c>
      <c r="N12" s="31"/>
      <c r="O12" s="31">
        <v>0</v>
      </c>
      <c r="P12" s="31"/>
      <c r="Q12" s="31">
        <v>2614265</v>
      </c>
      <c r="R12" s="31"/>
      <c r="S12" s="31">
        <v>15490</v>
      </c>
      <c r="T12" s="31"/>
      <c r="U12" s="31">
        <v>47018438245</v>
      </c>
      <c r="V12" s="31"/>
      <c r="W12" s="31">
        <v>40464188676.713997</v>
      </c>
      <c r="X12" s="30"/>
      <c r="Y12" s="61">
        <v>4.87E-2</v>
      </c>
      <c r="AD12" s="61">
        <f t="shared" si="0"/>
        <v>4.7988262569546733E-2</v>
      </c>
    </row>
    <row r="13" spans="1:31" ht="27.75" x14ac:dyDescent="0.65">
      <c r="A13" s="16" t="s">
        <v>18</v>
      </c>
      <c r="B13" s="4"/>
      <c r="C13" s="31">
        <v>39247053</v>
      </c>
      <c r="D13" s="31"/>
      <c r="E13" s="31">
        <v>81634510094</v>
      </c>
      <c r="F13" s="31"/>
      <c r="G13" s="31">
        <v>72159694441.084793</v>
      </c>
      <c r="H13" s="31"/>
      <c r="I13" s="31">
        <v>82967264</v>
      </c>
      <c r="J13" s="31"/>
      <c r="K13" s="31">
        <v>153420779764</v>
      </c>
      <c r="L13" s="31"/>
      <c r="M13" s="31">
        <v>-99755688</v>
      </c>
      <c r="N13" s="31"/>
      <c r="O13" s="31">
        <v>189827594705</v>
      </c>
      <c r="P13" s="31"/>
      <c r="Q13" s="31">
        <v>22458629</v>
      </c>
      <c r="R13" s="31"/>
      <c r="S13" s="31">
        <v>1993</v>
      </c>
      <c r="T13" s="31"/>
      <c r="U13" s="31">
        <v>43588243916</v>
      </c>
      <c r="V13" s="31"/>
      <c r="W13" s="31">
        <v>44726029960.826302</v>
      </c>
      <c r="X13" s="30"/>
      <c r="Y13" s="61">
        <v>5.3800000000000001E-2</v>
      </c>
      <c r="AD13" s="61">
        <f t="shared" si="0"/>
        <v>5.3042567752969581E-2</v>
      </c>
    </row>
    <row r="14" spans="1:31" ht="27.75" x14ac:dyDescent="0.65">
      <c r="A14" s="16" t="s">
        <v>25</v>
      </c>
      <c r="B14" s="4"/>
      <c r="C14" s="31">
        <v>177782</v>
      </c>
      <c r="D14" s="31"/>
      <c r="E14" s="31">
        <v>17255975958</v>
      </c>
      <c r="F14" s="31"/>
      <c r="G14" s="31">
        <v>12614705352.136801</v>
      </c>
      <c r="H14" s="31"/>
      <c r="I14" s="31">
        <v>123406</v>
      </c>
      <c r="J14" s="31"/>
      <c r="K14" s="31">
        <v>9999840760</v>
      </c>
      <c r="L14" s="31"/>
      <c r="M14" s="31">
        <v>-210000</v>
      </c>
      <c r="N14" s="31"/>
      <c r="O14" s="31">
        <v>15764010334</v>
      </c>
      <c r="P14" s="31"/>
      <c r="Q14" s="31">
        <v>91188</v>
      </c>
      <c r="R14" s="31"/>
      <c r="S14" s="31">
        <v>77150</v>
      </c>
      <c r="T14" s="31"/>
      <c r="U14" s="31">
        <v>7475862877</v>
      </c>
      <c r="V14" s="31"/>
      <c r="W14" s="31">
        <v>7029807482.8079996</v>
      </c>
      <c r="X14" s="30"/>
      <c r="Y14" s="61">
        <v>8.5000000000000006E-3</v>
      </c>
      <c r="AD14" s="61">
        <f t="shared" si="0"/>
        <v>8.3369581432504811E-3</v>
      </c>
    </row>
    <row r="15" spans="1:31" ht="27.75" x14ac:dyDescent="0.65">
      <c r="A15" s="16" t="s">
        <v>19</v>
      </c>
      <c r="B15" s="4"/>
      <c r="C15" s="31">
        <v>38112212</v>
      </c>
      <c r="D15" s="31"/>
      <c r="E15" s="31">
        <v>616395411778</v>
      </c>
      <c r="F15" s="31"/>
      <c r="G15" s="31">
        <v>329800916585.50098</v>
      </c>
      <c r="H15" s="31"/>
      <c r="I15" s="31">
        <v>3451426</v>
      </c>
      <c r="J15" s="31"/>
      <c r="K15" s="31">
        <v>28131551266</v>
      </c>
      <c r="L15" s="31"/>
      <c r="M15" s="31">
        <v>-4552705</v>
      </c>
      <c r="N15" s="31"/>
      <c r="O15" s="31">
        <v>37604033277</v>
      </c>
      <c r="P15" s="31"/>
      <c r="Q15" s="31">
        <v>37010933</v>
      </c>
      <c r="R15" s="31"/>
      <c r="S15" s="31">
        <v>8420</v>
      </c>
      <c r="T15" s="31"/>
      <c r="U15" s="31">
        <v>572627470469</v>
      </c>
      <c r="V15" s="31"/>
      <c r="W15" s="31">
        <v>311395215497.54602</v>
      </c>
      <c r="X15" s="30"/>
      <c r="Y15" s="61">
        <v>0.37490000000000001</v>
      </c>
      <c r="AD15" s="61">
        <f t="shared" si="0"/>
        <v>0.36929729355469038</v>
      </c>
    </row>
    <row r="16" spans="1:31" ht="27.75" x14ac:dyDescent="0.65">
      <c r="A16" s="16" t="s">
        <v>20</v>
      </c>
      <c r="B16" s="4"/>
      <c r="C16" s="31">
        <v>21356115</v>
      </c>
      <c r="D16" s="31"/>
      <c r="E16" s="31">
        <v>162265654177</v>
      </c>
      <c r="F16" s="31"/>
      <c r="G16" s="31">
        <v>147885398563.51801</v>
      </c>
      <c r="H16" s="31"/>
      <c r="I16" s="31">
        <v>1320500</v>
      </c>
      <c r="J16" s="31"/>
      <c r="K16" s="31">
        <v>7241657103</v>
      </c>
      <c r="L16" s="31"/>
      <c r="M16" s="31">
        <v>-535000</v>
      </c>
      <c r="N16" s="31"/>
      <c r="O16" s="31">
        <v>3012442062</v>
      </c>
      <c r="P16" s="31"/>
      <c r="Q16" s="31">
        <v>22141615</v>
      </c>
      <c r="R16" s="31"/>
      <c r="S16" s="31">
        <v>4700</v>
      </c>
      <c r="T16" s="31"/>
      <c r="U16" s="31">
        <v>165476339537</v>
      </c>
      <c r="V16" s="31"/>
      <c r="W16" s="31">
        <v>103986500651.22</v>
      </c>
      <c r="X16" s="30"/>
      <c r="Y16" s="61">
        <v>0.12520000000000001</v>
      </c>
      <c r="AD16" s="61">
        <f t="shared" si="0"/>
        <v>0.12332216856755535</v>
      </c>
    </row>
    <row r="17" spans="1:30" ht="27.75" x14ac:dyDescent="0.65">
      <c r="A17" s="16" t="s">
        <v>21</v>
      </c>
      <c r="B17" s="4"/>
      <c r="C17" s="31">
        <v>3209760</v>
      </c>
      <c r="D17" s="31"/>
      <c r="E17" s="31">
        <v>71205537241</v>
      </c>
      <c r="F17" s="31"/>
      <c r="G17" s="31">
        <v>50707738407.744003</v>
      </c>
      <c r="H17" s="31"/>
      <c r="I17" s="31">
        <v>547487</v>
      </c>
      <c r="J17" s="31"/>
      <c r="K17" s="31">
        <v>7819875796</v>
      </c>
      <c r="L17" s="31"/>
      <c r="M17" s="31">
        <v>-692275</v>
      </c>
      <c r="N17" s="31"/>
      <c r="O17" s="31">
        <v>10016754890</v>
      </c>
      <c r="P17" s="31"/>
      <c r="Q17" s="31">
        <v>3064972</v>
      </c>
      <c r="R17" s="31"/>
      <c r="S17" s="31">
        <v>14650</v>
      </c>
      <c r="T17" s="31"/>
      <c r="U17" s="31">
        <v>63995187824</v>
      </c>
      <c r="V17" s="31"/>
      <c r="W17" s="31">
        <v>44867714401.751999</v>
      </c>
      <c r="X17" s="30"/>
      <c r="Y17" s="61">
        <v>5.3999999999999999E-2</v>
      </c>
      <c r="AD17" s="61">
        <f t="shared" si="0"/>
        <v>5.321059756835729E-2</v>
      </c>
    </row>
    <row r="18" spans="1:30" ht="27.75" x14ac:dyDescent="0.65">
      <c r="A18" s="16" t="s">
        <v>22</v>
      </c>
      <c r="B18" s="4"/>
      <c r="C18" s="31">
        <v>4644477</v>
      </c>
      <c r="D18" s="31"/>
      <c r="E18" s="31">
        <v>64486812546</v>
      </c>
      <c r="F18" s="31"/>
      <c r="G18" s="31">
        <v>62235101918.206802</v>
      </c>
      <c r="H18" s="31"/>
      <c r="I18" s="31">
        <v>800000</v>
      </c>
      <c r="J18" s="31"/>
      <c r="K18" s="31">
        <v>8532329634</v>
      </c>
      <c r="L18" s="31"/>
      <c r="M18" s="31">
        <v>0</v>
      </c>
      <c r="N18" s="31"/>
      <c r="O18" s="31">
        <v>0</v>
      </c>
      <c r="P18" s="31"/>
      <c r="Q18" s="31">
        <v>5444477</v>
      </c>
      <c r="R18" s="31"/>
      <c r="S18" s="31">
        <v>9200</v>
      </c>
      <c r="T18" s="31"/>
      <c r="U18" s="31">
        <v>73019142180</v>
      </c>
      <c r="V18" s="31"/>
      <c r="W18" s="31">
        <v>50051120616.816002</v>
      </c>
      <c r="X18" s="30"/>
      <c r="Y18" s="61">
        <v>6.0299999999999999E-2</v>
      </c>
      <c r="AD18" s="61">
        <f t="shared" si="0"/>
        <v>5.9357827170325221E-2</v>
      </c>
    </row>
    <row r="19" spans="1:30" ht="27.75" x14ac:dyDescent="0.65">
      <c r="A19" s="16" t="s">
        <v>23</v>
      </c>
      <c r="B19" s="4"/>
      <c r="C19" s="31">
        <v>798596</v>
      </c>
      <c r="D19" s="31"/>
      <c r="E19" s="31">
        <v>17349239399</v>
      </c>
      <c r="F19" s="31"/>
      <c r="G19" s="31">
        <v>17308382864.097599</v>
      </c>
      <c r="H19" s="31"/>
      <c r="I19" s="31">
        <v>470000</v>
      </c>
      <c r="J19" s="31"/>
      <c r="K19" s="31">
        <v>7608244121</v>
      </c>
      <c r="L19" s="31"/>
      <c r="M19" s="31">
        <v>-414492</v>
      </c>
      <c r="N19" s="31"/>
      <c r="O19" s="31">
        <v>7587542177</v>
      </c>
      <c r="P19" s="31"/>
      <c r="Q19" s="31">
        <v>854104</v>
      </c>
      <c r="R19" s="31"/>
      <c r="S19" s="31">
        <v>15760</v>
      </c>
      <c r="T19" s="31"/>
      <c r="U19" s="31">
        <v>16163604389</v>
      </c>
      <c r="V19" s="31"/>
      <c r="W19" s="31">
        <v>13450448923.9296</v>
      </c>
      <c r="X19" s="30"/>
      <c r="Y19" s="61">
        <v>1.6199999999999999E-2</v>
      </c>
      <c r="AD19" s="61">
        <f t="shared" si="0"/>
        <v>1.5951479462413074E-2</v>
      </c>
    </row>
    <row r="20" spans="1:30" ht="27.75" x14ac:dyDescent="0.65">
      <c r="A20" s="20" t="s">
        <v>24</v>
      </c>
      <c r="B20" s="4"/>
      <c r="C20" s="32">
        <v>421624</v>
      </c>
      <c r="D20" s="31"/>
      <c r="E20" s="32">
        <v>24915967445</v>
      </c>
      <c r="F20" s="31"/>
      <c r="G20" s="32">
        <v>24865336451.155201</v>
      </c>
      <c r="H20" s="31"/>
      <c r="I20" s="32">
        <v>50000</v>
      </c>
      <c r="J20" s="31"/>
      <c r="K20" s="32">
        <v>2638457328</v>
      </c>
      <c r="L20" s="31"/>
      <c r="M20" s="32">
        <v>0</v>
      </c>
      <c r="N20" s="31"/>
      <c r="O20" s="32">
        <v>0</v>
      </c>
      <c r="P20" s="31"/>
      <c r="Q20" s="32">
        <v>471624</v>
      </c>
      <c r="R20" s="31"/>
      <c r="S20" s="32">
        <v>57000</v>
      </c>
      <c r="T20" s="31"/>
      <c r="U20" s="32">
        <v>27554424773</v>
      </c>
      <c r="V20" s="31"/>
      <c r="W20" s="32">
        <v>26862137248.32</v>
      </c>
      <c r="X20" s="30"/>
      <c r="Y20" s="61">
        <v>3.2300000000000002E-2</v>
      </c>
      <c r="AD20" s="61">
        <f t="shared" si="0"/>
        <v>3.1856991023606111E-2</v>
      </c>
    </row>
    <row r="21" spans="1:30" ht="30.75" thickBot="1" x14ac:dyDescent="0.8">
      <c r="A21" s="18" t="s">
        <v>63</v>
      </c>
      <c r="B21" s="4"/>
      <c r="C21" s="33">
        <f>SUM(C9:C20)</f>
        <v>111989952</v>
      </c>
      <c r="D21" s="34"/>
      <c r="E21" s="33">
        <f>SUM(E9:E20)</f>
        <v>1207918788022</v>
      </c>
      <c r="F21" s="34"/>
      <c r="G21" s="33">
        <f>SUM(G9:G20)</f>
        <v>846406114417.03699</v>
      </c>
      <c r="H21" s="34"/>
      <c r="I21" s="33">
        <f>SUM(I9:I20)</f>
        <v>93243702</v>
      </c>
      <c r="J21" s="34"/>
      <c r="K21" s="33">
        <f>SUM(K9:K20)</f>
        <v>315798922336</v>
      </c>
      <c r="L21" s="34"/>
      <c r="M21" s="33">
        <f>SUM(M9:M20)</f>
        <v>-107433991</v>
      </c>
      <c r="N21" s="34"/>
      <c r="O21" s="33">
        <f>SUM(O9:O20)</f>
        <v>304130517785</v>
      </c>
      <c r="P21" s="34"/>
      <c r="Q21" s="33">
        <f>SUM(Q9:Q20)</f>
        <v>97799663</v>
      </c>
      <c r="R21" s="34"/>
      <c r="S21" s="35"/>
      <c r="T21" s="34"/>
      <c r="U21" s="33">
        <f>SUM(U9:U20)</f>
        <v>1157427419114</v>
      </c>
      <c r="V21" s="34"/>
      <c r="W21" s="33">
        <f>SUM(W9:W20)</f>
        <v>755350403821.86877</v>
      </c>
      <c r="X21" s="18"/>
      <c r="Y21" s="19"/>
    </row>
    <row r="22" spans="1:30" ht="21.75" thickTop="1" x14ac:dyDescent="0.55000000000000004">
      <c r="A22" s="6"/>
    </row>
    <row r="23" spans="1:30" ht="21" x14ac:dyDescent="0.55000000000000004">
      <c r="A23" s="6"/>
      <c r="O23" s="8"/>
      <c r="W23" s="3"/>
    </row>
    <row r="24" spans="1:30" ht="21" x14ac:dyDescent="0.55000000000000004">
      <c r="A24" s="6"/>
      <c r="O24" s="8"/>
    </row>
    <row r="25" spans="1:30" ht="21" x14ac:dyDescent="0.55000000000000004">
      <c r="A25" s="6"/>
      <c r="O25" s="8"/>
      <c r="W25" s="9"/>
    </row>
    <row r="26" spans="1:30" ht="21" x14ac:dyDescent="0.55000000000000004">
      <c r="A26" s="6"/>
    </row>
    <row r="27" spans="1:30" ht="21" x14ac:dyDescent="0.55000000000000004">
      <c r="A27" s="6"/>
    </row>
    <row r="28" spans="1:30" ht="21" x14ac:dyDescent="0.55000000000000004">
      <c r="A28" s="6"/>
    </row>
    <row r="29" spans="1:30" ht="21" x14ac:dyDescent="0.55000000000000004">
      <c r="A29" s="6"/>
    </row>
    <row r="30" spans="1:30" ht="21" x14ac:dyDescent="0.55000000000000004">
      <c r="A30" s="6"/>
    </row>
    <row r="31" spans="1:30" ht="21" x14ac:dyDescent="0.55000000000000004">
      <c r="A31" s="6"/>
    </row>
    <row r="32" spans="1:30" ht="21" x14ac:dyDescent="0.55000000000000004">
      <c r="A32" s="6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25" right="0.25" top="0.75" bottom="0.75" header="0.3" footer="0.3"/>
  <pageSetup paperSize="9" scale="48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3"/>
  <sheetViews>
    <sheetView rightToLeft="1" view="pageBreakPreview" zoomScale="110" zoomScaleNormal="100" zoomScaleSheetLayoutView="110" workbookViewId="0">
      <selection activeCell="V7" sqref="V7"/>
    </sheetView>
  </sheetViews>
  <sheetFormatPr defaultRowHeight="18.75" x14ac:dyDescent="0.45"/>
  <cols>
    <col min="1" max="1" width="28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16.5703125" style="1" customWidth="1"/>
    <col min="20" max="20" width="1" style="1" customWidth="1"/>
    <col min="21" max="21" width="9.140625" style="1" customWidth="1"/>
    <col min="22" max="23" width="9.140625" style="1"/>
    <col min="24" max="24" width="16" style="1" bestFit="1" customWidth="1"/>
    <col min="25" max="16384" width="9.140625" style="1"/>
  </cols>
  <sheetData>
    <row r="2" spans="1:24" ht="30" x14ac:dyDescent="0.4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4" ht="30" x14ac:dyDescent="0.4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24" ht="30" x14ac:dyDescent="0.45">
      <c r="A4" s="82" t="s">
        <v>77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</row>
    <row r="6" spans="1:24" ht="30" x14ac:dyDescent="0.55000000000000004">
      <c r="A6" s="87" t="s">
        <v>28</v>
      </c>
      <c r="B6" s="6"/>
      <c r="C6" s="86" t="s">
        <v>29</v>
      </c>
      <c r="D6" s="86" t="s">
        <v>29</v>
      </c>
      <c r="E6" s="86" t="s">
        <v>29</v>
      </c>
      <c r="F6" s="86" t="s">
        <v>29</v>
      </c>
      <c r="G6" s="86" t="s">
        <v>29</v>
      </c>
      <c r="H6" s="86" t="s">
        <v>29</v>
      </c>
      <c r="I6" s="86" t="s">
        <v>29</v>
      </c>
      <c r="J6" s="6"/>
      <c r="K6" s="85" t="s">
        <v>71</v>
      </c>
      <c r="L6" s="6"/>
      <c r="M6" s="86" t="s">
        <v>4</v>
      </c>
      <c r="N6" s="86" t="s">
        <v>4</v>
      </c>
      <c r="O6" s="86" t="s">
        <v>4</v>
      </c>
      <c r="P6" s="6"/>
      <c r="Q6" s="85" t="s">
        <v>78</v>
      </c>
      <c r="R6" s="86" t="s">
        <v>5</v>
      </c>
      <c r="S6" s="86" t="s">
        <v>5</v>
      </c>
    </row>
    <row r="7" spans="1:24" ht="30" x14ac:dyDescent="0.55000000000000004">
      <c r="A7" s="86" t="s">
        <v>28</v>
      </c>
      <c r="B7" s="6"/>
      <c r="C7" s="86" t="s">
        <v>30</v>
      </c>
      <c r="D7" s="6"/>
      <c r="E7" s="86" t="s">
        <v>31</v>
      </c>
      <c r="F7" s="6"/>
      <c r="G7" s="86" t="s">
        <v>32</v>
      </c>
      <c r="H7" s="6"/>
      <c r="I7" s="86" t="s">
        <v>26</v>
      </c>
      <c r="J7" s="6"/>
      <c r="K7" s="86" t="s">
        <v>33</v>
      </c>
      <c r="L7" s="6"/>
      <c r="M7" s="86" t="s">
        <v>34</v>
      </c>
      <c r="N7" s="6"/>
      <c r="O7" s="86" t="s">
        <v>35</v>
      </c>
      <c r="P7" s="6"/>
      <c r="Q7" s="86" t="s">
        <v>33</v>
      </c>
      <c r="R7" s="6"/>
      <c r="S7" s="84" t="s">
        <v>27</v>
      </c>
    </row>
    <row r="8" spans="1:24" x14ac:dyDescent="0.45">
      <c r="A8" s="4" t="s">
        <v>36</v>
      </c>
      <c r="B8" s="4"/>
      <c r="C8" s="74">
        <v>104323944</v>
      </c>
      <c r="D8" s="4"/>
      <c r="E8" s="4" t="s">
        <v>37</v>
      </c>
      <c r="F8" s="4"/>
      <c r="G8" s="67" t="s">
        <v>38</v>
      </c>
      <c r="H8" s="4"/>
      <c r="I8" s="67">
        <v>0</v>
      </c>
      <c r="J8" s="4"/>
      <c r="K8" s="5">
        <v>2904363123</v>
      </c>
      <c r="L8" s="4"/>
      <c r="M8" s="5">
        <v>0</v>
      </c>
      <c r="N8" s="4"/>
      <c r="O8" s="5">
        <v>2903799123</v>
      </c>
      <c r="P8" s="4"/>
      <c r="Q8" s="5">
        <v>564000</v>
      </c>
      <c r="R8" s="4"/>
      <c r="S8" s="68">
        <v>0</v>
      </c>
      <c r="W8" s="61">
        <f>Q8/$X$8</f>
        <v>6.6887242706041759E-7</v>
      </c>
      <c r="X8" s="5">
        <v>843210120768</v>
      </c>
    </row>
    <row r="9" spans="1:24" x14ac:dyDescent="0.45">
      <c r="A9" s="4" t="s">
        <v>39</v>
      </c>
      <c r="B9" s="4"/>
      <c r="C9" s="66" t="s">
        <v>40</v>
      </c>
      <c r="D9" s="4"/>
      <c r="E9" s="4" t="s">
        <v>37</v>
      </c>
      <c r="F9" s="4"/>
      <c r="G9" s="67" t="s">
        <v>41</v>
      </c>
      <c r="H9" s="4"/>
      <c r="I9" s="67">
        <v>0</v>
      </c>
      <c r="J9" s="4"/>
      <c r="K9" s="5">
        <v>590000</v>
      </c>
      <c r="L9" s="4"/>
      <c r="M9" s="5">
        <v>0</v>
      </c>
      <c r="N9" s="4"/>
      <c r="O9" s="5">
        <v>0</v>
      </c>
      <c r="P9" s="4"/>
      <c r="Q9" s="5">
        <v>590000</v>
      </c>
      <c r="R9" s="4"/>
      <c r="S9" s="68">
        <v>0</v>
      </c>
      <c r="W9" s="61">
        <f t="shared" ref="W9:W21" si="0">Q9/$X$8</f>
        <v>6.9970697157029504E-7</v>
      </c>
    </row>
    <row r="10" spans="1:24" x14ac:dyDescent="0.45">
      <c r="A10" s="4" t="s">
        <v>79</v>
      </c>
      <c r="B10" s="4"/>
      <c r="C10" s="74">
        <v>104457045</v>
      </c>
      <c r="D10" s="4"/>
      <c r="E10" s="4" t="s">
        <v>72</v>
      </c>
      <c r="F10" s="4"/>
      <c r="G10" s="67" t="s">
        <v>73</v>
      </c>
      <c r="H10" s="4"/>
      <c r="I10" s="67">
        <v>0</v>
      </c>
      <c r="J10" s="4"/>
      <c r="K10" s="5">
        <v>4930000</v>
      </c>
      <c r="L10" s="4"/>
      <c r="M10" s="5">
        <v>901166467</v>
      </c>
      <c r="N10" s="4"/>
      <c r="O10" s="5">
        <v>845000000</v>
      </c>
      <c r="P10" s="4"/>
      <c r="Q10" s="5">
        <v>61096467</v>
      </c>
      <c r="R10" s="4"/>
      <c r="S10" s="68">
        <v>1E-4</v>
      </c>
      <c r="W10" s="61">
        <f t="shared" si="0"/>
        <v>7.2456989657990621E-5</v>
      </c>
    </row>
    <row r="11" spans="1:24" x14ac:dyDescent="0.45">
      <c r="A11" s="4" t="s">
        <v>80</v>
      </c>
      <c r="B11" s="4"/>
      <c r="C11" s="74">
        <v>104457053</v>
      </c>
      <c r="D11" s="4"/>
      <c r="E11" s="4" t="s">
        <v>72</v>
      </c>
      <c r="F11" s="4"/>
      <c r="G11" s="67" t="s">
        <v>73</v>
      </c>
      <c r="H11" s="4"/>
      <c r="I11" s="67">
        <v>0</v>
      </c>
      <c r="J11" s="4"/>
      <c r="K11" s="5">
        <v>4930000</v>
      </c>
      <c r="L11" s="4"/>
      <c r="M11" s="5">
        <v>6261701778</v>
      </c>
      <c r="N11" s="4"/>
      <c r="O11" s="5">
        <v>4667813999</v>
      </c>
      <c r="P11" s="4"/>
      <c r="Q11" s="5">
        <v>1598817779</v>
      </c>
      <c r="R11" s="4"/>
      <c r="S11" s="68">
        <v>1.9E-3</v>
      </c>
      <c r="W11" s="61">
        <f t="shared" si="0"/>
        <v>1.8961083834522631E-3</v>
      </c>
    </row>
    <row r="12" spans="1:24" x14ac:dyDescent="0.45">
      <c r="A12" s="4" t="s">
        <v>81</v>
      </c>
      <c r="B12" s="4"/>
      <c r="C12" s="74">
        <v>104457061</v>
      </c>
      <c r="D12" s="4"/>
      <c r="E12" s="4" t="s">
        <v>72</v>
      </c>
      <c r="F12" s="4"/>
      <c r="G12" s="67" t="s">
        <v>73</v>
      </c>
      <c r="H12" s="4"/>
      <c r="I12" s="67">
        <v>0</v>
      </c>
      <c r="J12" s="4"/>
      <c r="K12" s="5">
        <v>4930000</v>
      </c>
      <c r="L12" s="4"/>
      <c r="M12" s="5">
        <v>1099877677</v>
      </c>
      <c r="N12" s="4"/>
      <c r="O12" s="5">
        <v>1044765000</v>
      </c>
      <c r="P12" s="4"/>
      <c r="Q12" s="5">
        <v>60042677</v>
      </c>
      <c r="R12" s="4"/>
      <c r="S12" s="68">
        <v>1E-4</v>
      </c>
      <c r="W12" s="61">
        <f t="shared" si="0"/>
        <v>7.12072537095651E-5</v>
      </c>
    </row>
    <row r="13" spans="1:24" x14ac:dyDescent="0.45">
      <c r="A13" s="4" t="s">
        <v>82</v>
      </c>
      <c r="B13" s="4"/>
      <c r="C13" s="74">
        <v>104457088</v>
      </c>
      <c r="D13" s="4"/>
      <c r="E13" s="4" t="s">
        <v>72</v>
      </c>
      <c r="F13" s="4"/>
      <c r="G13" s="67" t="s">
        <v>73</v>
      </c>
      <c r="H13" s="4"/>
      <c r="I13" s="67">
        <v>0</v>
      </c>
      <c r="J13" s="4"/>
      <c r="K13" s="5">
        <v>4930000</v>
      </c>
      <c r="L13" s="4"/>
      <c r="M13" s="5">
        <v>7262783532</v>
      </c>
      <c r="N13" s="4"/>
      <c r="O13" s="5">
        <v>1875185856</v>
      </c>
      <c r="P13" s="4"/>
      <c r="Q13" s="5">
        <v>5392527676</v>
      </c>
      <c r="R13" s="4"/>
      <c r="S13" s="68">
        <v>6.4999999999999997E-3</v>
      </c>
      <c r="W13" s="61">
        <f t="shared" si="0"/>
        <v>6.3952359479372218E-3</v>
      </c>
    </row>
    <row r="14" spans="1:24" x14ac:dyDescent="0.45">
      <c r="A14" s="4" t="s">
        <v>83</v>
      </c>
      <c r="B14" s="4"/>
      <c r="C14" s="74">
        <v>104457096</v>
      </c>
      <c r="D14" s="4"/>
      <c r="E14" s="4" t="s">
        <v>72</v>
      </c>
      <c r="F14" s="4"/>
      <c r="G14" s="67" t="s">
        <v>73</v>
      </c>
      <c r="H14" s="4"/>
      <c r="I14" s="67">
        <v>0</v>
      </c>
      <c r="J14" s="4"/>
      <c r="K14" s="5">
        <v>4930000</v>
      </c>
      <c r="L14" s="4"/>
      <c r="M14" s="5">
        <v>274402671</v>
      </c>
      <c r="N14" s="4"/>
      <c r="O14" s="5">
        <v>204000000</v>
      </c>
      <c r="P14" s="4"/>
      <c r="Q14" s="5">
        <v>75332671</v>
      </c>
      <c r="R14" s="4"/>
      <c r="S14" s="68">
        <v>1E-4</v>
      </c>
      <c r="W14" s="61">
        <f t="shared" si="0"/>
        <v>8.9340330653748111E-5</v>
      </c>
    </row>
    <row r="15" spans="1:24" x14ac:dyDescent="0.45">
      <c r="A15" s="4" t="s">
        <v>84</v>
      </c>
      <c r="B15" s="4"/>
      <c r="C15" s="74">
        <v>104457118</v>
      </c>
      <c r="D15" s="4"/>
      <c r="E15" s="4" t="s">
        <v>72</v>
      </c>
      <c r="F15" s="4"/>
      <c r="G15" s="67" t="s">
        <v>73</v>
      </c>
      <c r="H15" s="4"/>
      <c r="I15" s="67">
        <v>0</v>
      </c>
      <c r="J15" s="4"/>
      <c r="K15" s="5">
        <v>4930000</v>
      </c>
      <c r="L15" s="4"/>
      <c r="M15" s="5">
        <v>7427821240</v>
      </c>
      <c r="N15" s="4"/>
      <c r="O15" s="5">
        <v>7352558634</v>
      </c>
      <c r="P15" s="4"/>
      <c r="Q15" s="5">
        <v>80192606</v>
      </c>
      <c r="R15" s="4"/>
      <c r="S15" s="68">
        <v>1E-4</v>
      </c>
      <c r="W15" s="61">
        <f t="shared" si="0"/>
        <v>9.5103941502694696E-5</v>
      </c>
    </row>
    <row r="16" spans="1:24" x14ac:dyDescent="0.45">
      <c r="A16" s="4" t="s">
        <v>85</v>
      </c>
      <c r="B16" s="4"/>
      <c r="C16" s="74">
        <v>104457126</v>
      </c>
      <c r="D16" s="4"/>
      <c r="E16" s="4" t="s">
        <v>72</v>
      </c>
      <c r="F16" s="4"/>
      <c r="G16" s="67" t="s">
        <v>73</v>
      </c>
      <c r="H16" s="4"/>
      <c r="I16" s="67">
        <v>0</v>
      </c>
      <c r="J16" s="4"/>
      <c r="K16" s="5">
        <v>4930000</v>
      </c>
      <c r="L16" s="4"/>
      <c r="M16" s="5">
        <v>129887939608</v>
      </c>
      <c r="N16" s="4"/>
      <c r="O16" s="5">
        <v>80987295496</v>
      </c>
      <c r="P16" s="4"/>
      <c r="Q16" s="5">
        <v>48905574112</v>
      </c>
      <c r="R16" s="4"/>
      <c r="S16" s="68">
        <v>5.8900000000000001E-2</v>
      </c>
      <c r="W16" s="61">
        <f t="shared" si="0"/>
        <v>5.7999273143752778E-2</v>
      </c>
    </row>
    <row r="17" spans="1:23" x14ac:dyDescent="0.45">
      <c r="A17" s="4" t="s">
        <v>86</v>
      </c>
      <c r="B17" s="4"/>
      <c r="C17" s="74">
        <v>104457134</v>
      </c>
      <c r="D17" s="4"/>
      <c r="E17" s="4" t="s">
        <v>72</v>
      </c>
      <c r="F17" s="4"/>
      <c r="G17" s="67" t="s">
        <v>73</v>
      </c>
      <c r="H17" s="4"/>
      <c r="I17" s="67">
        <v>0</v>
      </c>
      <c r="J17" s="4"/>
      <c r="K17" s="5">
        <v>4930000</v>
      </c>
      <c r="L17" s="4"/>
      <c r="M17" s="5">
        <v>4807664403</v>
      </c>
      <c r="N17" s="4"/>
      <c r="O17" s="5">
        <v>2638457328</v>
      </c>
      <c r="P17" s="4"/>
      <c r="Q17" s="5">
        <v>2174137075</v>
      </c>
      <c r="R17" s="4"/>
      <c r="S17" s="68">
        <v>2.5999999999999999E-3</v>
      </c>
      <c r="W17" s="61">
        <f t="shared" si="0"/>
        <v>2.5784048619100835E-3</v>
      </c>
    </row>
    <row r="18" spans="1:23" x14ac:dyDescent="0.45">
      <c r="A18" s="4" t="s">
        <v>87</v>
      </c>
      <c r="B18" s="4"/>
      <c r="C18" s="74">
        <v>104457142</v>
      </c>
      <c r="D18" s="4"/>
      <c r="E18" s="4" t="s">
        <v>72</v>
      </c>
      <c r="F18" s="4"/>
      <c r="G18" s="67" t="s">
        <v>73</v>
      </c>
      <c r="H18" s="4"/>
      <c r="I18" s="67">
        <v>0</v>
      </c>
      <c r="J18" s="4"/>
      <c r="K18" s="5">
        <v>4930000</v>
      </c>
      <c r="L18" s="4"/>
      <c r="M18" s="5">
        <v>106330303</v>
      </c>
      <c r="N18" s="4"/>
      <c r="O18" s="5">
        <v>51000000</v>
      </c>
      <c r="P18" s="4"/>
      <c r="Q18" s="5">
        <v>60260303</v>
      </c>
      <c r="R18" s="4"/>
      <c r="S18" s="68">
        <v>1E-4</v>
      </c>
      <c r="W18" s="61">
        <f t="shared" si="0"/>
        <v>7.146534596277688E-5</v>
      </c>
    </row>
    <row r="19" spans="1:23" x14ac:dyDescent="0.45">
      <c r="A19" s="4" t="s">
        <v>88</v>
      </c>
      <c r="B19" s="4"/>
      <c r="C19" s="74">
        <v>104457150</v>
      </c>
      <c r="D19" s="4"/>
      <c r="E19" s="4" t="s">
        <v>72</v>
      </c>
      <c r="F19" s="4"/>
      <c r="G19" s="67" t="s">
        <v>73</v>
      </c>
      <c r="H19" s="4"/>
      <c r="I19" s="67">
        <v>0</v>
      </c>
      <c r="J19" s="4"/>
      <c r="K19" s="5">
        <v>4930000</v>
      </c>
      <c r="L19" s="4"/>
      <c r="M19" s="5">
        <v>19245446208</v>
      </c>
      <c r="N19" s="4"/>
      <c r="O19" s="5">
        <v>19133000000</v>
      </c>
      <c r="P19" s="4"/>
      <c r="Q19" s="5">
        <v>117376208</v>
      </c>
      <c r="R19" s="4"/>
      <c r="S19" s="68">
        <v>1E-4</v>
      </c>
      <c r="W19" s="61">
        <f t="shared" si="0"/>
        <v>1.3920161192217803E-4</v>
      </c>
    </row>
    <row r="20" spans="1:23" x14ac:dyDescent="0.45">
      <c r="A20" s="4" t="s">
        <v>89</v>
      </c>
      <c r="B20" s="4"/>
      <c r="C20" s="74">
        <v>104457169</v>
      </c>
      <c r="D20" s="4"/>
      <c r="E20" s="4" t="s">
        <v>72</v>
      </c>
      <c r="F20" s="4"/>
      <c r="G20" s="67" t="s">
        <v>73</v>
      </c>
      <c r="H20" s="4"/>
      <c r="I20" s="67">
        <v>0</v>
      </c>
      <c r="J20" s="4"/>
      <c r="K20" s="5">
        <v>4930000</v>
      </c>
      <c r="L20" s="4"/>
      <c r="M20" s="5">
        <v>129590802</v>
      </c>
      <c r="N20" s="4"/>
      <c r="O20" s="5">
        <v>74000000</v>
      </c>
      <c r="P20" s="4"/>
      <c r="Q20" s="5">
        <v>60520802</v>
      </c>
      <c r="R20" s="4"/>
      <c r="S20" s="68">
        <v>1E-4</v>
      </c>
      <c r="W20" s="61">
        <f t="shared" si="0"/>
        <v>7.1774283193941449E-5</v>
      </c>
    </row>
    <row r="21" spans="1:23" x14ac:dyDescent="0.45">
      <c r="A21" s="7" t="s">
        <v>90</v>
      </c>
      <c r="B21" s="4"/>
      <c r="C21" s="74">
        <v>104457177</v>
      </c>
      <c r="D21" s="4"/>
      <c r="E21" s="4" t="s">
        <v>72</v>
      </c>
      <c r="F21" s="4"/>
      <c r="G21" s="67" t="s">
        <v>73</v>
      </c>
      <c r="H21" s="4"/>
      <c r="I21" s="67">
        <v>0</v>
      </c>
      <c r="J21" s="4"/>
      <c r="K21" s="62">
        <v>4930000</v>
      </c>
      <c r="L21" s="63"/>
      <c r="M21" s="62">
        <v>167232943</v>
      </c>
      <c r="N21" s="63"/>
      <c r="O21" s="62">
        <v>111000000</v>
      </c>
      <c r="P21" s="63"/>
      <c r="Q21" s="62">
        <v>61162943</v>
      </c>
      <c r="R21" s="4"/>
      <c r="S21" s="68">
        <v>1E-4</v>
      </c>
      <c r="W21" s="61">
        <f t="shared" si="0"/>
        <v>7.2535826472638261E-5</v>
      </c>
    </row>
    <row r="22" spans="1:23" ht="21.75" thickBot="1" x14ac:dyDescent="0.6">
      <c r="A22" s="6" t="s">
        <v>63</v>
      </c>
      <c r="K22" s="64">
        <f>SUM(K8:K21)</f>
        <v>2964113123</v>
      </c>
      <c r="L22" s="65"/>
      <c r="M22" s="64">
        <f>SUM(M8:M21)</f>
        <v>177571957632</v>
      </c>
      <c r="N22" s="65"/>
      <c r="O22" s="64">
        <f>SUM(O8:O21)</f>
        <v>121887875436</v>
      </c>
      <c r="P22" s="65"/>
      <c r="Q22" s="64">
        <f>SUM(Q8:Q21)</f>
        <v>58648195319</v>
      </c>
    </row>
    <row r="23" spans="1:23" ht="19.5" thickTop="1" x14ac:dyDescent="0.45"/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paperSize="9" scale="73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4"/>
  <sheetViews>
    <sheetView rightToLeft="1" zoomScale="90" zoomScaleNormal="90" workbookViewId="0">
      <selection activeCell="G22" sqref="G22"/>
    </sheetView>
  </sheetViews>
  <sheetFormatPr defaultRowHeight="18.75" x14ac:dyDescent="0.45"/>
  <cols>
    <col min="1" max="1" width="19.140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24" style="1" customWidth="1"/>
    <col min="6" max="6" width="1" style="1" customWidth="1"/>
    <col min="7" max="7" width="19.42578125" style="1" customWidth="1"/>
    <col min="8" max="8" width="1" style="1" customWidth="1"/>
    <col min="9" max="9" width="24.42578125" style="1" customWidth="1"/>
    <col min="10" max="10" width="1" style="1" customWidth="1"/>
    <col min="11" max="11" width="21.42578125" style="1" bestFit="1" customWidth="1"/>
    <col min="12" max="12" width="1" style="1" customWidth="1"/>
    <col min="13" max="13" width="21.7109375" style="1" customWidth="1"/>
    <col min="14" max="14" width="1" style="1" customWidth="1"/>
    <col min="15" max="15" width="23.140625" style="1" customWidth="1"/>
    <col min="16" max="16" width="1" style="1" customWidth="1"/>
    <col min="17" max="17" width="22.28515625" style="1" bestFit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19" ht="30" x14ac:dyDescent="0.45">
      <c r="A3" s="82" t="s">
        <v>42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30" x14ac:dyDescent="0.45">
      <c r="A4" s="82" t="s">
        <v>77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</row>
    <row r="6" spans="1:19" ht="30" x14ac:dyDescent="0.55000000000000004">
      <c r="A6" s="87" t="s">
        <v>2</v>
      </c>
      <c r="B6" s="6"/>
      <c r="C6" s="86" t="s">
        <v>47</v>
      </c>
      <c r="D6" s="86" t="s">
        <v>47</v>
      </c>
      <c r="E6" s="86" t="s">
        <v>47</v>
      </c>
      <c r="F6" s="86" t="s">
        <v>47</v>
      </c>
      <c r="G6" s="86" t="s">
        <v>47</v>
      </c>
      <c r="H6" s="6"/>
      <c r="I6" s="86" t="s">
        <v>43</v>
      </c>
      <c r="J6" s="86" t="s">
        <v>43</v>
      </c>
      <c r="K6" s="86" t="s">
        <v>43</v>
      </c>
      <c r="L6" s="86" t="s">
        <v>43</v>
      </c>
      <c r="M6" s="86" t="s">
        <v>43</v>
      </c>
      <c r="N6" s="6"/>
      <c r="O6" s="86" t="s">
        <v>44</v>
      </c>
      <c r="P6" s="86" t="s">
        <v>44</v>
      </c>
      <c r="Q6" s="86" t="s">
        <v>44</v>
      </c>
      <c r="R6" s="86" t="s">
        <v>44</v>
      </c>
      <c r="S6" s="86" t="s">
        <v>44</v>
      </c>
    </row>
    <row r="7" spans="1:19" ht="62.25" customHeight="1" x14ac:dyDescent="0.55000000000000004">
      <c r="A7" s="86" t="s">
        <v>2</v>
      </c>
      <c r="B7" s="6"/>
      <c r="C7" s="86" t="s">
        <v>48</v>
      </c>
      <c r="D7" s="6"/>
      <c r="E7" s="84" t="s">
        <v>49</v>
      </c>
      <c r="F7" s="6"/>
      <c r="G7" s="10" t="s">
        <v>50</v>
      </c>
      <c r="H7" s="6"/>
      <c r="I7" s="84" t="s">
        <v>51</v>
      </c>
      <c r="J7" s="6"/>
      <c r="K7" s="84" t="s">
        <v>46</v>
      </c>
      <c r="L7" s="6"/>
      <c r="M7" s="84" t="s">
        <v>52</v>
      </c>
      <c r="N7" s="6"/>
      <c r="O7" s="84" t="s">
        <v>51</v>
      </c>
      <c r="P7" s="6"/>
      <c r="Q7" s="84" t="s">
        <v>46</v>
      </c>
      <c r="R7" s="6"/>
      <c r="S7" s="84" t="s">
        <v>52</v>
      </c>
    </row>
    <row r="8" spans="1:19" ht="27.75" x14ac:dyDescent="0.65">
      <c r="A8" s="6" t="s">
        <v>19</v>
      </c>
      <c r="C8" s="37" t="s">
        <v>53</v>
      </c>
      <c r="D8" s="37"/>
      <c r="E8" s="38">
        <v>44551962</v>
      </c>
      <c r="F8" s="37"/>
      <c r="G8" s="39">
        <v>320</v>
      </c>
      <c r="H8" s="37"/>
      <c r="I8" s="39">
        <v>0</v>
      </c>
      <c r="J8" s="37"/>
      <c r="K8" s="39">
        <v>0</v>
      </c>
      <c r="L8" s="37"/>
      <c r="M8" s="39">
        <v>0</v>
      </c>
      <c r="N8" s="37"/>
      <c r="O8" s="38">
        <v>14256627840</v>
      </c>
      <c r="P8" s="37"/>
      <c r="Q8" s="38">
        <v>1533720354</v>
      </c>
      <c r="R8" s="37"/>
      <c r="S8" s="38">
        <v>12722907486</v>
      </c>
    </row>
    <row r="9" spans="1:19" ht="27.75" x14ac:dyDescent="0.65">
      <c r="A9" s="6" t="s">
        <v>15</v>
      </c>
      <c r="C9" s="37" t="s">
        <v>74</v>
      </c>
      <c r="D9" s="37"/>
      <c r="E9" s="38">
        <v>175473</v>
      </c>
      <c r="F9" s="37"/>
      <c r="G9" s="39">
        <v>430</v>
      </c>
      <c r="H9" s="37"/>
      <c r="I9" s="39">
        <v>0</v>
      </c>
      <c r="J9" s="37"/>
      <c r="K9" s="39">
        <v>0</v>
      </c>
      <c r="L9" s="37"/>
      <c r="M9" s="39">
        <v>0</v>
      </c>
      <c r="N9" s="37"/>
      <c r="O9" s="38">
        <v>75453390</v>
      </c>
      <c r="P9" s="37"/>
      <c r="Q9" s="38">
        <v>9130723</v>
      </c>
      <c r="R9" s="37"/>
      <c r="S9" s="38">
        <v>66322667</v>
      </c>
    </row>
    <row r="10" spans="1:19" ht="27.75" x14ac:dyDescent="0.65">
      <c r="A10" s="6" t="s">
        <v>17</v>
      </c>
      <c r="C10" s="37" t="s">
        <v>54</v>
      </c>
      <c r="D10" s="37"/>
      <c r="E10" s="38">
        <v>2350935</v>
      </c>
      <c r="F10" s="37"/>
      <c r="G10" s="39">
        <v>100</v>
      </c>
      <c r="H10" s="37"/>
      <c r="I10" s="39">
        <v>0</v>
      </c>
      <c r="J10" s="37"/>
      <c r="K10" s="39">
        <v>0</v>
      </c>
      <c r="L10" s="37"/>
      <c r="M10" s="39">
        <v>0</v>
      </c>
      <c r="N10" s="37"/>
      <c r="O10" s="38">
        <v>235093500</v>
      </c>
      <c r="P10" s="37"/>
      <c r="Q10" s="38">
        <v>13507632</v>
      </c>
      <c r="R10" s="37"/>
      <c r="S10" s="38">
        <v>221585868</v>
      </c>
    </row>
    <row r="11" spans="1:19" ht="27.75" x14ac:dyDescent="0.65">
      <c r="A11" s="6" t="s">
        <v>16</v>
      </c>
      <c r="C11" s="37" t="s">
        <v>91</v>
      </c>
      <c r="D11" s="37"/>
      <c r="E11" s="38">
        <v>704460</v>
      </c>
      <c r="F11" s="37"/>
      <c r="G11" s="39">
        <v>700</v>
      </c>
      <c r="H11" s="37"/>
      <c r="I11" s="76">
        <v>493122000</v>
      </c>
      <c r="J11" s="37"/>
      <c r="K11" s="38">
        <v>66100577</v>
      </c>
      <c r="L11" s="37"/>
      <c r="M11" s="38">
        <v>427021423</v>
      </c>
      <c r="N11" s="37"/>
      <c r="O11" s="38">
        <v>493122000</v>
      </c>
      <c r="P11" s="37"/>
      <c r="Q11" s="38">
        <v>66100577</v>
      </c>
      <c r="R11" s="37"/>
      <c r="S11" s="38">
        <v>427021423</v>
      </c>
    </row>
    <row r="12" spans="1:19" ht="27.75" x14ac:dyDescent="0.65">
      <c r="A12" s="11" t="s">
        <v>14</v>
      </c>
      <c r="C12" s="37" t="s">
        <v>75</v>
      </c>
      <c r="D12" s="37"/>
      <c r="E12" s="40">
        <v>1352135</v>
      </c>
      <c r="F12" s="37"/>
      <c r="G12" s="41">
        <v>67</v>
      </c>
      <c r="H12" s="37"/>
      <c r="I12" s="41">
        <v>0</v>
      </c>
      <c r="J12" s="42"/>
      <c r="K12" s="41">
        <v>0</v>
      </c>
      <c r="L12" s="42"/>
      <c r="M12" s="41">
        <v>0</v>
      </c>
      <c r="N12" s="37"/>
      <c r="O12" s="40">
        <v>90593045</v>
      </c>
      <c r="P12" s="37"/>
      <c r="Q12" s="40">
        <v>11533962</v>
      </c>
      <c r="R12" s="37"/>
      <c r="S12" s="38">
        <v>79059083</v>
      </c>
    </row>
    <row r="13" spans="1:19" ht="30.75" thickBot="1" x14ac:dyDescent="0.8">
      <c r="A13" s="4" t="s">
        <v>63</v>
      </c>
      <c r="C13" s="37"/>
      <c r="D13" s="37"/>
      <c r="E13" s="45">
        <f>SUM(E8:E12)</f>
        <v>49134965</v>
      </c>
      <c r="F13" s="44"/>
      <c r="G13" s="43">
        <f>SUM(G8:G12)</f>
        <v>1617</v>
      </c>
      <c r="H13" s="44"/>
      <c r="I13" s="45">
        <f>SUM(I8:I12)</f>
        <v>493122000</v>
      </c>
      <c r="J13" s="44"/>
      <c r="K13" s="45">
        <f>SUM(K8:K12)</f>
        <v>66100577</v>
      </c>
      <c r="L13" s="44"/>
      <c r="M13" s="45">
        <f>SUM(M8:M12)</f>
        <v>427021423</v>
      </c>
      <c r="N13" s="44"/>
      <c r="O13" s="45">
        <f>SUM(O8:O12)</f>
        <v>15150889775</v>
      </c>
      <c r="P13" s="44"/>
      <c r="Q13" s="45">
        <f>SUM(Q8:Q12)</f>
        <v>1633993248</v>
      </c>
      <c r="R13" s="44"/>
      <c r="S13" s="45">
        <f>SUM(S8:S12)</f>
        <v>13516896527</v>
      </c>
    </row>
    <row r="14" spans="1:19" ht="19.5" thickTop="1" x14ac:dyDescent="0.45"/>
  </sheetData>
  <mergeCells count="15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C6:G6"/>
  </mergeCells>
  <pageMargins left="0.7" right="0.7" top="0.75" bottom="0.75" header="0.3" footer="0.3"/>
  <pageSetup paperSize="9" scale="5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1"/>
  <sheetViews>
    <sheetView rightToLeft="1" topLeftCell="I1" zoomScale="90" zoomScaleNormal="90" workbookViewId="0">
      <selection activeCell="Y19" sqref="Y19"/>
    </sheetView>
  </sheetViews>
  <sheetFormatPr defaultRowHeight="18.75" x14ac:dyDescent="0.45"/>
  <cols>
    <col min="1" max="1" width="22.71093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23.42578125" style="1" bestFit="1" customWidth="1"/>
    <col min="8" max="8" width="1" style="1" customWidth="1"/>
    <col min="9" max="9" width="24" style="1" customWidth="1"/>
    <col min="10" max="10" width="1" style="1" customWidth="1"/>
    <col min="11" max="11" width="14.85546875" style="1" customWidth="1"/>
    <col min="12" max="12" width="1" style="1" customWidth="1"/>
    <col min="13" max="13" width="21.8554687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24" style="1" bestFit="1" customWidth="1"/>
    <col min="18" max="18" width="1" style="1" customWidth="1"/>
    <col min="19" max="19" width="9.140625" style="1" customWidth="1"/>
    <col min="20" max="20" width="9.140625" style="1"/>
    <col min="21" max="21" width="15" style="1" bestFit="1" customWidth="1"/>
    <col min="22" max="16384" width="9.140625" style="1"/>
  </cols>
  <sheetData>
    <row r="2" spans="1:21" ht="30" x14ac:dyDescent="0.4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1" ht="30" x14ac:dyDescent="0.45">
      <c r="A3" s="82" t="s">
        <v>69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21" ht="30" x14ac:dyDescent="0.45">
      <c r="A4" s="82" t="s">
        <v>77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6" spans="1:21" ht="30" x14ac:dyDescent="0.55000000000000004">
      <c r="A6" s="87" t="s">
        <v>2</v>
      </c>
      <c r="B6" s="6"/>
      <c r="C6" s="86" t="s">
        <v>43</v>
      </c>
      <c r="D6" s="86" t="s">
        <v>43</v>
      </c>
      <c r="E6" s="86" t="s">
        <v>43</v>
      </c>
      <c r="F6" s="86" t="s">
        <v>43</v>
      </c>
      <c r="G6" s="86" t="s">
        <v>43</v>
      </c>
      <c r="H6" s="86" t="s">
        <v>43</v>
      </c>
      <c r="I6" s="86" t="s">
        <v>43</v>
      </c>
      <c r="J6" s="6"/>
      <c r="K6" s="86" t="s">
        <v>44</v>
      </c>
      <c r="L6" s="86" t="s">
        <v>44</v>
      </c>
      <c r="M6" s="86" t="s">
        <v>44</v>
      </c>
      <c r="N6" s="86" t="s">
        <v>44</v>
      </c>
      <c r="O6" s="86" t="s">
        <v>44</v>
      </c>
      <c r="P6" s="86" t="s">
        <v>44</v>
      </c>
      <c r="Q6" s="86" t="s">
        <v>44</v>
      </c>
    </row>
    <row r="7" spans="1:21" ht="49.5" customHeight="1" x14ac:dyDescent="0.55000000000000004">
      <c r="A7" s="86" t="s">
        <v>2</v>
      </c>
      <c r="B7" s="6"/>
      <c r="C7" s="84" t="s">
        <v>6</v>
      </c>
      <c r="D7" s="6"/>
      <c r="E7" s="84" t="s">
        <v>55</v>
      </c>
      <c r="F7" s="6"/>
      <c r="G7" s="84" t="s">
        <v>56</v>
      </c>
      <c r="H7" s="6"/>
      <c r="I7" s="84" t="s">
        <v>57</v>
      </c>
      <c r="J7" s="6"/>
      <c r="K7" s="84" t="s">
        <v>6</v>
      </c>
      <c r="L7" s="6"/>
      <c r="M7" s="84" t="s">
        <v>55</v>
      </c>
      <c r="N7" s="6"/>
      <c r="O7" s="84" t="s">
        <v>56</v>
      </c>
      <c r="P7" s="6"/>
      <c r="Q7" s="84" t="s">
        <v>57</v>
      </c>
    </row>
    <row r="8" spans="1:21" ht="24.75" x14ac:dyDescent="0.6">
      <c r="A8" s="71" t="s">
        <v>20</v>
      </c>
      <c r="C8" s="13">
        <v>22141615</v>
      </c>
      <c r="D8" s="13"/>
      <c r="E8" s="13">
        <v>103986500651</v>
      </c>
      <c r="F8" s="13"/>
      <c r="G8" s="13">
        <v>151096083923</v>
      </c>
      <c r="H8" s="13"/>
      <c r="I8" s="13">
        <v>-47109583272</v>
      </c>
      <c r="J8" s="13"/>
      <c r="K8" s="13">
        <v>22141615</v>
      </c>
      <c r="L8" s="13"/>
      <c r="M8" s="13">
        <v>103986500651</v>
      </c>
      <c r="N8" s="13"/>
      <c r="O8" s="13">
        <v>165476339537</v>
      </c>
      <c r="P8" s="13"/>
      <c r="Q8" s="73">
        <v>-61489838885</v>
      </c>
      <c r="R8" s="26"/>
    </row>
    <row r="9" spans="1:21" ht="24.75" x14ac:dyDescent="0.6">
      <c r="A9" s="71" t="s">
        <v>19</v>
      </c>
      <c r="C9" s="13">
        <v>37010933</v>
      </c>
      <c r="D9" s="13"/>
      <c r="E9" s="13">
        <v>311395215497</v>
      </c>
      <c r="F9" s="13"/>
      <c r="G9" s="13">
        <v>286309966645</v>
      </c>
      <c r="H9" s="13"/>
      <c r="I9" s="13">
        <v>25085248852</v>
      </c>
      <c r="J9" s="13"/>
      <c r="K9" s="13">
        <v>37010933</v>
      </c>
      <c r="L9" s="13"/>
      <c r="M9" s="13">
        <v>311395215497</v>
      </c>
      <c r="N9" s="13"/>
      <c r="O9" s="13">
        <v>570471095529</v>
      </c>
      <c r="P9" s="13"/>
      <c r="Q9" s="73">
        <v>-259075880031</v>
      </c>
      <c r="R9" s="26"/>
      <c r="U9" s="9"/>
    </row>
    <row r="10" spans="1:21" ht="24.75" x14ac:dyDescent="0.6">
      <c r="A10" s="71" t="s">
        <v>21</v>
      </c>
      <c r="C10" s="13">
        <v>3064972</v>
      </c>
      <c r="D10" s="13"/>
      <c r="E10" s="13">
        <v>44867714401</v>
      </c>
      <c r="F10" s="13"/>
      <c r="G10" s="13">
        <v>43497388990</v>
      </c>
      <c r="H10" s="13"/>
      <c r="I10" s="13">
        <v>1370325411</v>
      </c>
      <c r="J10" s="13"/>
      <c r="K10" s="13">
        <v>3064972</v>
      </c>
      <c r="L10" s="13"/>
      <c r="M10" s="13">
        <v>44867714401</v>
      </c>
      <c r="N10" s="13"/>
      <c r="O10" s="13">
        <v>63995187824</v>
      </c>
      <c r="P10" s="13"/>
      <c r="Q10" s="73">
        <v>-19127473422</v>
      </c>
      <c r="R10" s="26"/>
    </row>
    <row r="11" spans="1:21" ht="24.75" x14ac:dyDescent="0.6">
      <c r="A11" s="71" t="s">
        <v>23</v>
      </c>
      <c r="C11" s="13">
        <v>854104</v>
      </c>
      <c r="D11" s="13"/>
      <c r="E11" s="13">
        <v>13450448923</v>
      </c>
      <c r="F11" s="13"/>
      <c r="G11" s="13">
        <v>16122747854</v>
      </c>
      <c r="H11" s="13"/>
      <c r="I11" s="13">
        <v>-2672298931</v>
      </c>
      <c r="J11" s="13"/>
      <c r="K11" s="13">
        <v>854104</v>
      </c>
      <c r="L11" s="13"/>
      <c r="M11" s="13">
        <v>13450448923</v>
      </c>
      <c r="N11" s="13"/>
      <c r="O11" s="13">
        <v>16163604389</v>
      </c>
      <c r="P11" s="13"/>
      <c r="Q11" s="73">
        <v>-2713155465</v>
      </c>
      <c r="R11" s="26"/>
    </row>
    <row r="12" spans="1:21" ht="24.75" x14ac:dyDescent="0.6">
      <c r="A12" s="71" t="s">
        <v>15</v>
      </c>
      <c r="C12" s="13">
        <v>393364</v>
      </c>
      <c r="D12" s="13"/>
      <c r="E12" s="13">
        <v>26362872458</v>
      </c>
      <c r="F12" s="13"/>
      <c r="G12" s="13">
        <v>27729317952</v>
      </c>
      <c r="H12" s="13"/>
      <c r="I12" s="13">
        <v>-1366445494</v>
      </c>
      <c r="J12" s="13"/>
      <c r="K12" s="13">
        <v>393364</v>
      </c>
      <c r="L12" s="13"/>
      <c r="M12" s="13">
        <v>26362872458</v>
      </c>
      <c r="N12" s="13"/>
      <c r="O12" s="13">
        <v>38839331189</v>
      </c>
      <c r="P12" s="13"/>
      <c r="Q12" s="73">
        <v>-12476458730</v>
      </c>
      <c r="R12" s="26"/>
    </row>
    <row r="13" spans="1:21" ht="24.75" x14ac:dyDescent="0.6">
      <c r="A13" s="71" t="s">
        <v>22</v>
      </c>
      <c r="C13" s="13">
        <v>5444477</v>
      </c>
      <c r="D13" s="13"/>
      <c r="E13" s="13">
        <v>50051120616</v>
      </c>
      <c r="F13" s="13"/>
      <c r="G13" s="13">
        <v>70767431552</v>
      </c>
      <c r="H13" s="13"/>
      <c r="I13" s="13">
        <v>-20716310936</v>
      </c>
      <c r="J13" s="13"/>
      <c r="K13" s="13">
        <v>5444477</v>
      </c>
      <c r="L13" s="13"/>
      <c r="M13" s="13">
        <v>50051120616</v>
      </c>
      <c r="N13" s="13"/>
      <c r="O13" s="13">
        <v>73019142180</v>
      </c>
      <c r="P13" s="13"/>
      <c r="Q13" s="73">
        <v>-22968021563</v>
      </c>
      <c r="R13" s="26"/>
    </row>
    <row r="14" spans="1:21" ht="24.75" x14ac:dyDescent="0.6">
      <c r="A14" s="71" t="s">
        <v>24</v>
      </c>
      <c r="C14" s="13">
        <v>471624</v>
      </c>
      <c r="D14" s="13"/>
      <c r="E14" s="13">
        <v>26862137248</v>
      </c>
      <c r="F14" s="13"/>
      <c r="G14" s="13">
        <v>27503793779</v>
      </c>
      <c r="H14" s="13"/>
      <c r="I14" s="13">
        <v>-641656531</v>
      </c>
      <c r="J14" s="13"/>
      <c r="K14" s="13">
        <v>471624</v>
      </c>
      <c r="L14" s="13"/>
      <c r="M14" s="13">
        <v>26862137248</v>
      </c>
      <c r="N14" s="13"/>
      <c r="O14" s="13">
        <v>27554424773</v>
      </c>
      <c r="P14" s="13"/>
      <c r="Q14" s="73">
        <v>-692287524</v>
      </c>
      <c r="R14" s="26"/>
    </row>
    <row r="15" spans="1:21" ht="24.75" x14ac:dyDescent="0.6">
      <c r="A15" s="71" t="s">
        <v>25</v>
      </c>
      <c r="C15" s="13">
        <v>91188</v>
      </c>
      <c r="D15" s="13"/>
      <c r="E15" s="13">
        <v>7029807482</v>
      </c>
      <c r="F15" s="13"/>
      <c r="G15" s="13">
        <v>2834592271</v>
      </c>
      <c r="H15" s="13"/>
      <c r="I15" s="13">
        <v>4195215211</v>
      </c>
      <c r="J15" s="13"/>
      <c r="K15" s="13">
        <v>91188</v>
      </c>
      <c r="L15" s="13"/>
      <c r="M15" s="13">
        <v>7029807482</v>
      </c>
      <c r="N15" s="13"/>
      <c r="O15" s="13">
        <v>7475862877</v>
      </c>
      <c r="P15" s="13"/>
      <c r="Q15" s="73">
        <v>-446055394</v>
      </c>
      <c r="R15" s="26"/>
    </row>
    <row r="16" spans="1:21" ht="24.75" x14ac:dyDescent="0.6">
      <c r="A16" s="71" t="s">
        <v>17</v>
      </c>
      <c r="C16" s="13">
        <v>2614265</v>
      </c>
      <c r="D16" s="13"/>
      <c r="E16" s="13">
        <v>40464188676</v>
      </c>
      <c r="F16" s="13"/>
      <c r="G16" s="13">
        <v>42271810207</v>
      </c>
      <c r="H16" s="13"/>
      <c r="I16" s="13">
        <v>-1807621531</v>
      </c>
      <c r="J16" s="13"/>
      <c r="K16" s="13">
        <v>2614265</v>
      </c>
      <c r="L16" s="13"/>
      <c r="M16" s="13">
        <v>40464188676</v>
      </c>
      <c r="N16" s="13"/>
      <c r="O16" s="13">
        <v>47018438245</v>
      </c>
      <c r="P16" s="13"/>
      <c r="Q16" s="73">
        <v>-6554249568</v>
      </c>
      <c r="R16" s="26"/>
    </row>
    <row r="17" spans="1:18" ht="24.75" x14ac:dyDescent="0.6">
      <c r="A17" s="71" t="s">
        <v>14</v>
      </c>
      <c r="C17" s="13">
        <v>2321711</v>
      </c>
      <c r="D17" s="13"/>
      <c r="E17" s="13">
        <v>59235193975</v>
      </c>
      <c r="F17" s="13"/>
      <c r="G17" s="13">
        <v>63778571123</v>
      </c>
      <c r="H17" s="13"/>
      <c r="I17" s="13">
        <v>-4543377148</v>
      </c>
      <c r="J17" s="13"/>
      <c r="K17" s="13">
        <v>2321711</v>
      </c>
      <c r="L17" s="13"/>
      <c r="M17" s="13">
        <v>59235193975</v>
      </c>
      <c r="N17" s="13"/>
      <c r="O17" s="13">
        <v>66555499057</v>
      </c>
      <c r="P17" s="13"/>
      <c r="Q17" s="73">
        <v>-7320305081</v>
      </c>
      <c r="R17" s="26"/>
    </row>
    <row r="18" spans="1:18" ht="24.75" x14ac:dyDescent="0.6">
      <c r="A18" s="71" t="s">
        <v>18</v>
      </c>
      <c r="C18" s="13">
        <v>22458629</v>
      </c>
      <c r="D18" s="13"/>
      <c r="E18" s="13">
        <v>44726029960</v>
      </c>
      <c r="F18" s="13"/>
      <c r="G18" s="13">
        <v>34113421479</v>
      </c>
      <c r="H18" s="13"/>
      <c r="I18" s="13">
        <v>10612608481</v>
      </c>
      <c r="J18" s="13"/>
      <c r="K18" s="13">
        <v>22458629</v>
      </c>
      <c r="L18" s="13"/>
      <c r="M18" s="13">
        <v>44726029960</v>
      </c>
      <c r="N18" s="13"/>
      <c r="O18" s="13">
        <v>43588244441</v>
      </c>
      <c r="P18" s="13"/>
      <c r="Q18" s="73">
        <v>1137785519</v>
      </c>
      <c r="R18" s="26"/>
    </row>
    <row r="19" spans="1:18" ht="24.75" x14ac:dyDescent="0.6">
      <c r="A19" s="72" t="s">
        <v>16</v>
      </c>
      <c r="C19" s="15">
        <v>932781</v>
      </c>
      <c r="D19" s="13"/>
      <c r="E19" s="15">
        <v>26919173928</v>
      </c>
      <c r="F19" s="13"/>
      <c r="G19" s="15">
        <v>30166604315</v>
      </c>
      <c r="H19" s="13"/>
      <c r="I19" s="13">
        <v>-3247430387</v>
      </c>
      <c r="J19" s="13"/>
      <c r="K19" s="15">
        <v>932781</v>
      </c>
      <c r="L19" s="13"/>
      <c r="M19" s="15">
        <v>26919173928</v>
      </c>
      <c r="N19" s="13"/>
      <c r="O19" s="15">
        <v>35113874658</v>
      </c>
      <c r="P19" s="13"/>
      <c r="Q19" s="73">
        <v>-8194700729</v>
      </c>
      <c r="R19" s="26"/>
    </row>
    <row r="20" spans="1:18" ht="27" thickBot="1" x14ac:dyDescent="0.7">
      <c r="A20" s="16" t="s">
        <v>68</v>
      </c>
      <c r="C20" s="46">
        <f>SUM(C8:C19)</f>
        <v>97799663</v>
      </c>
      <c r="D20" s="18"/>
      <c r="E20" s="46">
        <f>SUM(E8:E19)</f>
        <v>755350403815</v>
      </c>
      <c r="F20" s="18"/>
      <c r="G20" s="46">
        <f>SUM(G8:G19)</f>
        <v>796191730090</v>
      </c>
      <c r="H20" s="18"/>
      <c r="I20" s="17">
        <f>SUM(I8:I19)</f>
        <v>-40841326275</v>
      </c>
      <c r="J20" s="18"/>
      <c r="K20" s="46">
        <f>SUM(K8:K19)</f>
        <v>97799663</v>
      </c>
      <c r="L20" s="18"/>
      <c r="M20" s="46">
        <f>SUM(M8:M19)</f>
        <v>755350403815</v>
      </c>
      <c r="N20" s="18"/>
      <c r="O20" s="46">
        <f>SUM(O8:O19)</f>
        <v>1155271044699</v>
      </c>
      <c r="P20" s="18"/>
      <c r="Q20" s="47">
        <f>SUM(Q8:Q19)</f>
        <v>-399920640873</v>
      </c>
      <c r="R20" s="26"/>
    </row>
    <row r="21" spans="1:18" ht="19.5" thickTop="1" x14ac:dyDescent="0.45">
      <c r="Q21" s="1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6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9"/>
  <sheetViews>
    <sheetView rightToLeft="1" view="pageBreakPreview" topLeftCell="A4" zoomScale="90" zoomScaleNormal="100" zoomScaleSheetLayoutView="90" workbookViewId="0">
      <selection activeCell="G19" sqref="G19"/>
    </sheetView>
  </sheetViews>
  <sheetFormatPr defaultRowHeight="18.75" x14ac:dyDescent="0.45"/>
  <cols>
    <col min="1" max="1" width="22.7109375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23.140625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24.42578125" style="1" bestFit="1" customWidth="1"/>
    <col min="16" max="16" width="1" style="1" customWidth="1"/>
    <col min="17" max="17" width="25.28515625" style="1" bestFit="1" customWidth="1"/>
    <col min="18" max="18" width="1" style="1" customWidth="1"/>
    <col min="19" max="16384" width="9.140625" style="1"/>
  </cols>
  <sheetData>
    <row r="2" spans="1:17" ht="36" x14ac:dyDescent="0.4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36" x14ac:dyDescent="0.45">
      <c r="A3" s="88" t="s">
        <v>70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36" x14ac:dyDescent="0.45">
      <c r="A4" s="89" t="s">
        <v>77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</row>
    <row r="6" spans="1:17" ht="30" x14ac:dyDescent="0.55000000000000004">
      <c r="A6" s="87" t="s">
        <v>2</v>
      </c>
      <c r="B6" s="6"/>
      <c r="C6" s="86" t="s">
        <v>43</v>
      </c>
      <c r="D6" s="86" t="s">
        <v>43</v>
      </c>
      <c r="E6" s="86" t="s">
        <v>43</v>
      </c>
      <c r="F6" s="86" t="s">
        <v>43</v>
      </c>
      <c r="G6" s="86" t="s">
        <v>43</v>
      </c>
      <c r="H6" s="86" t="s">
        <v>43</v>
      </c>
      <c r="I6" s="86" t="s">
        <v>43</v>
      </c>
      <c r="J6" s="6"/>
      <c r="K6" s="86" t="s">
        <v>44</v>
      </c>
      <c r="L6" s="86" t="s">
        <v>44</v>
      </c>
      <c r="M6" s="86" t="s">
        <v>44</v>
      </c>
      <c r="N6" s="86" t="s">
        <v>44</v>
      </c>
      <c r="O6" s="86" t="s">
        <v>44</v>
      </c>
      <c r="P6" s="86" t="s">
        <v>44</v>
      </c>
      <c r="Q6" s="86" t="s">
        <v>44</v>
      </c>
    </row>
    <row r="7" spans="1:17" ht="56.25" customHeight="1" x14ac:dyDescent="0.55000000000000004">
      <c r="A7" s="86" t="s">
        <v>2</v>
      </c>
      <c r="B7" s="6"/>
      <c r="C7" s="84" t="s">
        <v>6</v>
      </c>
      <c r="D7" s="6"/>
      <c r="E7" s="84" t="s">
        <v>55</v>
      </c>
      <c r="F7" s="6"/>
      <c r="G7" s="84" t="s">
        <v>56</v>
      </c>
      <c r="H7" s="6"/>
      <c r="I7" s="90" t="s">
        <v>58</v>
      </c>
      <c r="J7" s="6"/>
      <c r="K7" s="84" t="s">
        <v>6</v>
      </c>
      <c r="L7" s="6"/>
      <c r="M7" s="84" t="s">
        <v>55</v>
      </c>
      <c r="N7" s="6"/>
      <c r="O7" s="84" t="s">
        <v>56</v>
      </c>
      <c r="P7" s="6"/>
      <c r="Q7" s="90" t="s">
        <v>58</v>
      </c>
    </row>
    <row r="8" spans="1:17" ht="27.75" customHeight="1" x14ac:dyDescent="0.6">
      <c r="A8" s="16" t="s">
        <v>15</v>
      </c>
      <c r="B8" s="16"/>
      <c r="C8" s="14">
        <v>150014</v>
      </c>
      <c r="D8" s="14"/>
      <c r="E8" s="14">
        <v>11653634689</v>
      </c>
      <c r="F8" s="14"/>
      <c r="G8" s="14">
        <v>15917456226</v>
      </c>
      <c r="H8" s="14"/>
      <c r="I8" s="14">
        <f>E8-G8</f>
        <v>-4263821537</v>
      </c>
      <c r="J8" s="14"/>
      <c r="K8" s="14">
        <v>1484398</v>
      </c>
      <c r="L8" s="14"/>
      <c r="M8" s="14">
        <v>194104190525</v>
      </c>
      <c r="N8" s="14"/>
      <c r="O8" s="14">
        <v>177109402937</v>
      </c>
      <c r="P8" s="13"/>
      <c r="Q8" s="14">
        <v>16994787588</v>
      </c>
    </row>
    <row r="9" spans="1:17" ht="27.75" customHeight="1" x14ac:dyDescent="0.6">
      <c r="A9" s="16" t="s">
        <v>14</v>
      </c>
      <c r="B9" s="16"/>
      <c r="C9" s="14">
        <v>1123817</v>
      </c>
      <c r="D9" s="14"/>
      <c r="E9" s="14">
        <v>28664505651</v>
      </c>
      <c r="F9" s="14"/>
      <c r="G9" s="14">
        <v>39371266573</v>
      </c>
      <c r="H9" s="14"/>
      <c r="I9" s="14">
        <v>-10706760922</v>
      </c>
      <c r="J9" s="14"/>
      <c r="K9" s="14">
        <v>11484506</v>
      </c>
      <c r="L9" s="14"/>
      <c r="M9" s="14">
        <v>387818727817</v>
      </c>
      <c r="N9" s="14"/>
      <c r="O9" s="14">
        <v>390553688412</v>
      </c>
      <c r="P9" s="13"/>
      <c r="Q9" s="14">
        <v>-2734960595</v>
      </c>
    </row>
    <row r="10" spans="1:17" ht="27.75" customHeight="1" x14ac:dyDescent="0.6">
      <c r="A10" s="16" t="s">
        <v>18</v>
      </c>
      <c r="B10" s="16"/>
      <c r="C10" s="14">
        <v>99755688</v>
      </c>
      <c r="D10" s="14"/>
      <c r="E10" s="14">
        <v>189827594705</v>
      </c>
      <c r="F10" s="14"/>
      <c r="G10" s="14">
        <v>191467052726</v>
      </c>
      <c r="H10" s="14"/>
      <c r="I10" s="14">
        <v>-1639458021</v>
      </c>
      <c r="J10" s="14"/>
      <c r="K10" s="14">
        <v>431991919</v>
      </c>
      <c r="L10" s="14"/>
      <c r="M10" s="14">
        <v>1143066401972</v>
      </c>
      <c r="N10" s="14"/>
      <c r="O10" s="14">
        <v>1175176005469</v>
      </c>
      <c r="P10" s="13"/>
      <c r="Q10" s="14">
        <v>-32109603497</v>
      </c>
    </row>
    <row r="11" spans="1:17" ht="27.75" customHeight="1" x14ac:dyDescent="0.6">
      <c r="A11" s="16" t="s">
        <v>25</v>
      </c>
      <c r="B11" s="16"/>
      <c r="C11" s="69">
        <v>210000</v>
      </c>
      <c r="D11" s="14"/>
      <c r="E11" s="69">
        <v>15764010334</v>
      </c>
      <c r="F11" s="14"/>
      <c r="G11" s="69">
        <v>19779953841</v>
      </c>
      <c r="H11" s="14"/>
      <c r="I11" s="69">
        <v>-4015943507</v>
      </c>
      <c r="J11" s="14"/>
      <c r="K11" s="14">
        <v>914616</v>
      </c>
      <c r="L11" s="14"/>
      <c r="M11" s="14">
        <v>65704325784</v>
      </c>
      <c r="N11" s="14"/>
      <c r="O11" s="14">
        <v>67688323815</v>
      </c>
      <c r="P11" s="13"/>
      <c r="Q11" s="14">
        <v>-1983998031</v>
      </c>
    </row>
    <row r="12" spans="1:17" ht="27.75" customHeight="1" x14ac:dyDescent="0.6">
      <c r="A12" s="16" t="s">
        <v>20</v>
      </c>
      <c r="B12" s="16"/>
      <c r="C12" s="69">
        <v>535000</v>
      </c>
      <c r="D12" s="14"/>
      <c r="E12" s="69">
        <v>3012442062</v>
      </c>
      <c r="F12" s="14"/>
      <c r="G12" s="69">
        <v>4030971743</v>
      </c>
      <c r="H12" s="14"/>
      <c r="I12" s="69">
        <v>-1018529681</v>
      </c>
      <c r="J12" s="14"/>
      <c r="K12" s="14">
        <v>61099348</v>
      </c>
      <c r="L12" s="14"/>
      <c r="M12" s="14">
        <v>477584605555</v>
      </c>
      <c r="N12" s="14"/>
      <c r="O12" s="14">
        <v>465759512951</v>
      </c>
      <c r="P12" s="13"/>
      <c r="Q12" s="14">
        <v>11825092604</v>
      </c>
    </row>
    <row r="13" spans="1:17" ht="27.75" customHeight="1" x14ac:dyDescent="0.6">
      <c r="A13" s="16" t="s">
        <v>19</v>
      </c>
      <c r="B13" s="16"/>
      <c r="C13" s="69">
        <v>4552705</v>
      </c>
      <c r="D13" s="14"/>
      <c r="E13" s="69">
        <v>37604033277</v>
      </c>
      <c r="F13" s="14"/>
      <c r="G13" s="69">
        <v>71622501206</v>
      </c>
      <c r="H13" s="14"/>
      <c r="I13" s="69">
        <v>-34018467929</v>
      </c>
      <c r="J13" s="14"/>
      <c r="K13" s="14">
        <v>93480592</v>
      </c>
      <c r="L13" s="14"/>
      <c r="M13" s="14">
        <v>1533174548596</v>
      </c>
      <c r="N13" s="14"/>
      <c r="O13" s="14">
        <v>1642729293599</v>
      </c>
      <c r="P13" s="13"/>
      <c r="Q13" s="14">
        <v>-109554745003</v>
      </c>
    </row>
    <row r="14" spans="1:17" ht="27.75" customHeight="1" x14ac:dyDescent="0.6">
      <c r="A14" s="16" t="s">
        <v>21</v>
      </c>
      <c r="B14" s="16"/>
      <c r="C14" s="69">
        <v>692275</v>
      </c>
      <c r="D14" s="14"/>
      <c r="E14" s="69">
        <v>10016754890</v>
      </c>
      <c r="F14" s="14"/>
      <c r="G14" s="69">
        <v>15030225213</v>
      </c>
      <c r="H14" s="14"/>
      <c r="I14" s="69">
        <v>-5013470323</v>
      </c>
      <c r="J14" s="14"/>
      <c r="K14" s="14">
        <v>7560733</v>
      </c>
      <c r="L14" s="14"/>
      <c r="M14" s="14">
        <v>167486161356</v>
      </c>
      <c r="N14" s="14"/>
      <c r="O14" s="14">
        <v>156139774442</v>
      </c>
      <c r="P14" s="13"/>
      <c r="Q14" s="14">
        <v>11346386914</v>
      </c>
    </row>
    <row r="15" spans="1:17" ht="27.75" customHeight="1" x14ac:dyDescent="0.6">
      <c r="A15" s="16" t="s">
        <v>23</v>
      </c>
      <c r="B15" s="16"/>
      <c r="C15" s="48">
        <v>414492</v>
      </c>
      <c r="D15" s="48"/>
      <c r="E15" s="48">
        <v>7587542177</v>
      </c>
      <c r="F15" s="48"/>
      <c r="G15" s="48">
        <v>8793879131</v>
      </c>
      <c r="H15" s="48"/>
      <c r="I15" s="48">
        <v>-1206336954</v>
      </c>
      <c r="J15" s="14"/>
      <c r="K15" s="14">
        <v>6739636</v>
      </c>
      <c r="L15" s="14"/>
      <c r="M15" s="14">
        <v>150919694326</v>
      </c>
      <c r="N15" s="14"/>
      <c r="O15" s="14">
        <v>148690352627</v>
      </c>
      <c r="P15" s="13"/>
      <c r="Q15" s="14">
        <v>2229341699</v>
      </c>
    </row>
    <row r="16" spans="1:17" ht="27.75" customHeight="1" x14ac:dyDescent="0.6">
      <c r="A16" s="16" t="s">
        <v>17</v>
      </c>
      <c r="B16" s="16"/>
      <c r="C16" s="48">
        <v>0</v>
      </c>
      <c r="D16" s="48"/>
      <c r="E16" s="48">
        <v>0</v>
      </c>
      <c r="F16" s="48"/>
      <c r="G16" s="48">
        <v>0</v>
      </c>
      <c r="H16" s="48"/>
      <c r="I16" s="48">
        <v>0</v>
      </c>
      <c r="J16" s="14"/>
      <c r="K16" s="14">
        <v>5327529</v>
      </c>
      <c r="L16" s="14"/>
      <c r="M16" s="14">
        <v>111326449460</v>
      </c>
      <c r="N16" s="14"/>
      <c r="O16" s="14">
        <v>119822473620</v>
      </c>
      <c r="P16" s="13"/>
      <c r="Q16" s="14">
        <v>-8496024160</v>
      </c>
    </row>
    <row r="17" spans="1:17" ht="27.75" customHeight="1" x14ac:dyDescent="0.6">
      <c r="A17" s="16" t="s">
        <v>24</v>
      </c>
      <c r="B17" s="16"/>
      <c r="C17" s="48">
        <v>0</v>
      </c>
      <c r="D17" s="48"/>
      <c r="E17" s="48">
        <v>0</v>
      </c>
      <c r="F17" s="48"/>
      <c r="G17" s="48">
        <v>0</v>
      </c>
      <c r="H17" s="48"/>
      <c r="I17" s="48">
        <v>0</v>
      </c>
      <c r="J17" s="14"/>
      <c r="K17" s="14">
        <v>2580632</v>
      </c>
      <c r="L17" s="14"/>
      <c r="M17" s="14">
        <v>94347559681</v>
      </c>
      <c r="N17" s="14"/>
      <c r="O17" s="14">
        <v>84560553762</v>
      </c>
      <c r="P17" s="13"/>
      <c r="Q17" s="14">
        <v>9787005919</v>
      </c>
    </row>
    <row r="18" spans="1:17" s="52" customFormat="1" ht="27.75" customHeight="1" x14ac:dyDescent="0.6">
      <c r="A18" s="36" t="s">
        <v>16</v>
      </c>
      <c r="B18" s="36"/>
      <c r="C18" s="48">
        <v>0</v>
      </c>
      <c r="D18" s="48"/>
      <c r="E18" s="48">
        <v>0</v>
      </c>
      <c r="F18" s="48"/>
      <c r="G18" s="48">
        <v>0</v>
      </c>
      <c r="H18" s="48"/>
      <c r="I18" s="48">
        <v>0</v>
      </c>
      <c r="J18" s="14"/>
      <c r="K18" s="14">
        <v>4054071</v>
      </c>
      <c r="L18" s="14"/>
      <c r="M18" s="14">
        <v>178547443256</v>
      </c>
      <c r="N18" s="14"/>
      <c r="O18" s="14">
        <v>189235334955</v>
      </c>
      <c r="P18" s="14"/>
      <c r="Q18" s="14">
        <v>-10687891699</v>
      </c>
    </row>
    <row r="19" spans="1:17" ht="27.75" customHeight="1" x14ac:dyDescent="0.6">
      <c r="A19" s="16" t="s">
        <v>76</v>
      </c>
      <c r="B19" s="16"/>
      <c r="C19" s="48">
        <v>0</v>
      </c>
      <c r="D19" s="48"/>
      <c r="E19" s="48">
        <v>0</v>
      </c>
      <c r="F19" s="48"/>
      <c r="G19" s="48">
        <v>0</v>
      </c>
      <c r="H19" s="48"/>
      <c r="I19" s="48">
        <v>0</v>
      </c>
      <c r="J19" s="14"/>
      <c r="K19" s="14">
        <v>3500000</v>
      </c>
      <c r="L19" s="14"/>
      <c r="M19" s="14">
        <v>119838673260</v>
      </c>
      <c r="N19" s="14"/>
      <c r="O19" s="14">
        <v>119664610703</v>
      </c>
      <c r="P19" s="13"/>
      <c r="Q19" s="14">
        <v>174062557</v>
      </c>
    </row>
    <row r="20" spans="1:17" ht="27.75" customHeight="1" x14ac:dyDescent="0.6">
      <c r="A20" s="49" t="s">
        <v>22</v>
      </c>
      <c r="B20" s="16"/>
      <c r="C20" s="50">
        <v>0</v>
      </c>
      <c r="D20" s="48"/>
      <c r="E20" s="50">
        <v>0</v>
      </c>
      <c r="F20" s="48"/>
      <c r="G20" s="50">
        <v>0</v>
      </c>
      <c r="H20" s="48"/>
      <c r="I20" s="50">
        <v>0</v>
      </c>
      <c r="J20" s="14"/>
      <c r="K20" s="51">
        <v>36179259</v>
      </c>
      <c r="L20" s="14"/>
      <c r="M20" s="51">
        <v>394139996506</v>
      </c>
      <c r="N20" s="14"/>
      <c r="O20" s="14">
        <v>364084583527</v>
      </c>
      <c r="P20" s="13"/>
      <c r="Q20" s="14">
        <v>30055412979</v>
      </c>
    </row>
    <row r="21" spans="1:17" ht="27" thickBot="1" x14ac:dyDescent="0.7">
      <c r="A21" s="18" t="s">
        <v>63</v>
      </c>
      <c r="B21" s="16"/>
      <c r="C21" s="17">
        <f>SUM(C8:C20)</f>
        <v>107433991</v>
      </c>
      <c r="D21" s="36"/>
      <c r="E21" s="17">
        <f>SUM(E8:E20)</f>
        <v>304130517785</v>
      </c>
      <c r="F21" s="36"/>
      <c r="G21" s="17">
        <f>SUM(G8:G20)</f>
        <v>366013306659</v>
      </c>
      <c r="H21" s="36"/>
      <c r="I21" s="17">
        <f>SUM(I8:I20)</f>
        <v>-61882788874</v>
      </c>
      <c r="J21" s="36"/>
      <c r="K21" s="17">
        <f>SUM(K8:K20)</f>
        <v>666397239</v>
      </c>
      <c r="L21" s="36"/>
      <c r="M21" s="17">
        <f>SUM(M8:M20)</f>
        <v>5018058778094</v>
      </c>
      <c r="N21" s="36"/>
      <c r="O21" s="17">
        <f>SUM(O8:O20)</f>
        <v>5101213910819</v>
      </c>
      <c r="P21" s="16"/>
      <c r="Q21" s="47">
        <f>SUM(Q8:Q20)</f>
        <v>-83155132725</v>
      </c>
    </row>
    <row r="22" spans="1:17" ht="19.5" thickTop="1" x14ac:dyDescent="0.45"/>
    <row r="23" spans="1:17" x14ac:dyDescent="0.45">
      <c r="G23" s="3"/>
      <c r="I23" s="3"/>
    </row>
    <row r="25" spans="1:17" x14ac:dyDescent="0.45">
      <c r="G25" s="9"/>
      <c r="I25" s="9"/>
      <c r="O25" s="3"/>
    </row>
    <row r="26" spans="1:17" x14ac:dyDescent="0.45">
      <c r="O26" s="3"/>
    </row>
    <row r="27" spans="1:17" x14ac:dyDescent="0.45">
      <c r="I27" s="9"/>
      <c r="O27" s="3"/>
      <c r="Q27" s="3"/>
    </row>
    <row r="29" spans="1:17" x14ac:dyDescent="0.45">
      <c r="I29" s="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63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2"/>
  <sheetViews>
    <sheetView rightToLeft="1" view="pageBreakPreview" zoomScale="80" zoomScaleNormal="100" zoomScaleSheetLayoutView="80" workbookViewId="0">
      <selection activeCell="U5" sqref="U5"/>
    </sheetView>
  </sheetViews>
  <sheetFormatPr defaultRowHeight="18.75" x14ac:dyDescent="0.45"/>
  <cols>
    <col min="1" max="1" width="30" style="1" bestFit="1" customWidth="1"/>
    <col min="2" max="2" width="1" style="1" customWidth="1"/>
    <col min="3" max="3" width="23.140625" style="1" bestFit="1" customWidth="1"/>
    <col min="4" max="4" width="1.28515625" style="1" customWidth="1"/>
    <col min="5" max="5" width="25.7109375" style="1" bestFit="1" customWidth="1"/>
    <col min="6" max="6" width="1.85546875" style="1" customWidth="1"/>
    <col min="7" max="7" width="26.5703125" style="1" bestFit="1" customWidth="1"/>
    <col min="8" max="8" width="1.5703125" style="1" customWidth="1"/>
    <col min="9" max="9" width="27" style="1" bestFit="1" customWidth="1"/>
    <col min="10" max="10" width="1.28515625" style="1" customWidth="1"/>
    <col min="11" max="11" width="15.85546875" style="1" customWidth="1"/>
    <col min="12" max="12" width="1.42578125" style="1" customWidth="1"/>
    <col min="13" max="13" width="23.85546875" style="1" bestFit="1" customWidth="1"/>
    <col min="14" max="14" width="1.28515625" style="1" customWidth="1"/>
    <col min="15" max="15" width="26.85546875" style="1" bestFit="1" customWidth="1"/>
    <col min="16" max="16" width="1.28515625" style="1" customWidth="1"/>
    <col min="17" max="17" width="27.28515625" style="1" bestFit="1" customWidth="1"/>
    <col min="18" max="18" width="1.42578125" style="1" customWidth="1"/>
    <col min="19" max="19" width="28.140625" style="1" bestFit="1" customWidth="1"/>
    <col min="20" max="20" width="1" style="1" customWidth="1"/>
    <col min="21" max="21" width="16.140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spans="1:21" ht="30" x14ac:dyDescent="0.45">
      <c r="A3" s="82" t="s">
        <v>42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1" ht="30" x14ac:dyDescent="0.45">
      <c r="A4" s="82" t="s">
        <v>77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</row>
    <row r="6" spans="1:21" ht="30" x14ac:dyDescent="0.45">
      <c r="A6" s="91" t="s">
        <v>2</v>
      </c>
      <c r="C6" s="85" t="s">
        <v>43</v>
      </c>
      <c r="D6" s="85" t="s">
        <v>43</v>
      </c>
      <c r="E6" s="85" t="s">
        <v>43</v>
      </c>
      <c r="F6" s="85" t="s">
        <v>43</v>
      </c>
      <c r="G6" s="85" t="s">
        <v>43</v>
      </c>
      <c r="H6" s="85" t="s">
        <v>43</v>
      </c>
      <c r="I6" s="85" t="s">
        <v>43</v>
      </c>
      <c r="J6" s="85" t="s">
        <v>43</v>
      </c>
      <c r="K6" s="85" t="s">
        <v>43</v>
      </c>
      <c r="M6" s="85" t="s">
        <v>44</v>
      </c>
      <c r="N6" s="85" t="s">
        <v>44</v>
      </c>
      <c r="O6" s="85" t="s">
        <v>44</v>
      </c>
      <c r="P6" s="85" t="s">
        <v>44</v>
      </c>
      <c r="Q6" s="85" t="s">
        <v>44</v>
      </c>
      <c r="R6" s="85" t="s">
        <v>44</v>
      </c>
      <c r="S6" s="85" t="s">
        <v>44</v>
      </c>
      <c r="T6" s="85" t="s">
        <v>44</v>
      </c>
      <c r="U6" s="85" t="s">
        <v>44</v>
      </c>
    </row>
    <row r="7" spans="1:21" ht="48.75" customHeight="1" x14ac:dyDescent="0.45">
      <c r="A7" s="85" t="s">
        <v>2</v>
      </c>
      <c r="C7" s="28" t="s">
        <v>59</v>
      </c>
      <c r="D7" s="54"/>
      <c r="E7" s="28" t="s">
        <v>60</v>
      </c>
      <c r="F7" s="54"/>
      <c r="G7" s="70" t="s">
        <v>61</v>
      </c>
      <c r="H7" s="54"/>
      <c r="I7" s="28" t="s">
        <v>33</v>
      </c>
      <c r="J7" s="54"/>
      <c r="K7" s="28" t="s">
        <v>62</v>
      </c>
      <c r="L7" s="54"/>
      <c r="M7" s="28" t="s">
        <v>59</v>
      </c>
      <c r="N7" s="54"/>
      <c r="O7" s="28" t="s">
        <v>60</v>
      </c>
      <c r="P7" s="54"/>
      <c r="Q7" s="28" t="s">
        <v>61</v>
      </c>
      <c r="R7" s="54"/>
      <c r="S7" s="28" t="s">
        <v>33</v>
      </c>
      <c r="T7" s="54"/>
      <c r="U7" s="28" t="s">
        <v>62</v>
      </c>
    </row>
    <row r="8" spans="1:21" ht="27.75" x14ac:dyDescent="0.65">
      <c r="A8" s="37" t="s">
        <v>15</v>
      </c>
      <c r="B8" s="37"/>
      <c r="C8" s="77">
        <v>0</v>
      </c>
      <c r="D8" s="30"/>
      <c r="E8" s="30">
        <v>-1366445494</v>
      </c>
      <c r="F8" s="30"/>
      <c r="G8" s="30">
        <v>-4263821537</v>
      </c>
      <c r="H8" s="30"/>
      <c r="I8" s="30">
        <v>-5630267030</v>
      </c>
      <c r="J8" s="30"/>
      <c r="K8" s="53">
        <f>I8/I21</f>
        <v>5.5038386970414084E-2</v>
      </c>
      <c r="L8" s="30"/>
      <c r="M8" s="30">
        <v>66322667</v>
      </c>
      <c r="N8" s="30"/>
      <c r="O8" s="30">
        <v>-12476458730</v>
      </c>
      <c r="P8" s="30"/>
      <c r="Q8" s="30">
        <v>16994787588</v>
      </c>
      <c r="R8" s="30"/>
      <c r="S8" s="30">
        <v>4584651525</v>
      </c>
      <c r="T8" s="30"/>
      <c r="U8" s="55">
        <f>S8/S21*-1</f>
        <v>9.7637415644189259E-3</v>
      </c>
    </row>
    <row r="9" spans="1:21" ht="27.75" x14ac:dyDescent="0.65">
      <c r="A9" s="37" t="s">
        <v>14</v>
      </c>
      <c r="B9" s="37"/>
      <c r="C9" s="77">
        <v>0</v>
      </c>
      <c r="D9" s="30"/>
      <c r="E9" s="30">
        <v>-4543377148</v>
      </c>
      <c r="F9" s="30"/>
      <c r="G9" s="30">
        <v>-10706760922</v>
      </c>
      <c r="H9" s="30"/>
      <c r="I9" s="30">
        <v>-15250138069</v>
      </c>
      <c r="J9" s="30"/>
      <c r="K9" s="53">
        <f>I9/I21</f>
        <v>0.14907694358394674</v>
      </c>
      <c r="L9" s="30"/>
      <c r="M9" s="30">
        <v>79059083</v>
      </c>
      <c r="N9" s="30"/>
      <c r="O9" s="30">
        <v>-7320305081</v>
      </c>
      <c r="P9" s="30"/>
      <c r="Q9" s="30">
        <v>-2734960595</v>
      </c>
      <c r="R9" s="30"/>
      <c r="S9" s="30">
        <v>-9976206593</v>
      </c>
      <c r="T9" s="30"/>
      <c r="U9" s="55">
        <v>2.0799999999999999E-2</v>
      </c>
    </row>
    <row r="10" spans="1:21" ht="27.75" x14ac:dyDescent="0.65">
      <c r="A10" s="37" t="s">
        <v>18</v>
      </c>
      <c r="B10" s="37"/>
      <c r="C10" s="77">
        <v>0</v>
      </c>
      <c r="D10" s="30"/>
      <c r="E10" s="30">
        <v>10612608481</v>
      </c>
      <c r="F10" s="30"/>
      <c r="G10" s="30">
        <v>-1639458021</v>
      </c>
      <c r="H10" s="30"/>
      <c r="I10" s="30">
        <v>8973150460</v>
      </c>
      <c r="J10" s="30"/>
      <c r="K10" s="53">
        <f>I10/I21</f>
        <v>-8.7716572718439814E-2</v>
      </c>
      <c r="L10" s="30"/>
      <c r="M10" s="77">
        <v>0</v>
      </c>
      <c r="N10" s="30"/>
      <c r="O10" s="30">
        <v>1137785519</v>
      </c>
      <c r="P10" s="30"/>
      <c r="Q10" s="30">
        <v>-32109603497</v>
      </c>
      <c r="R10" s="30"/>
      <c r="S10" s="30">
        <v>-30971817978</v>
      </c>
      <c r="T10" s="30"/>
      <c r="U10" s="55">
        <v>6.0999999999999999E-2</v>
      </c>
    </row>
    <row r="11" spans="1:21" ht="27.75" x14ac:dyDescent="0.65">
      <c r="A11" s="37" t="s">
        <v>25</v>
      </c>
      <c r="B11" s="37"/>
      <c r="C11" s="77">
        <v>0</v>
      </c>
      <c r="D11" s="30"/>
      <c r="E11" s="30">
        <v>4195215211</v>
      </c>
      <c r="F11" s="30"/>
      <c r="G11" s="30">
        <v>-4015943507</v>
      </c>
      <c r="H11" s="30"/>
      <c r="I11" s="30">
        <v>179271704</v>
      </c>
      <c r="J11" s="30"/>
      <c r="K11" s="53">
        <f>I11/I21</f>
        <v>-1.7524613601848172E-3</v>
      </c>
      <c r="L11" s="30"/>
      <c r="M11" s="77">
        <v>0</v>
      </c>
      <c r="N11" s="30"/>
      <c r="O11" s="30">
        <v>-446055394</v>
      </c>
      <c r="P11" s="30"/>
      <c r="Q11" s="30">
        <v>-1983998031</v>
      </c>
      <c r="R11" s="30"/>
      <c r="S11" s="30">
        <v>-2430053425</v>
      </c>
      <c r="T11" s="30"/>
      <c r="U11" s="55">
        <v>2E-3</v>
      </c>
    </row>
    <row r="12" spans="1:21" ht="27.75" x14ac:dyDescent="0.65">
      <c r="A12" s="37" t="s">
        <v>20</v>
      </c>
      <c r="B12" s="37"/>
      <c r="C12" s="77">
        <v>0</v>
      </c>
      <c r="D12" s="30"/>
      <c r="E12" s="30">
        <v>-47109583272</v>
      </c>
      <c r="F12" s="30"/>
      <c r="G12" s="30">
        <v>-1018529681</v>
      </c>
      <c r="H12" s="30"/>
      <c r="I12" s="30">
        <v>-48128112952</v>
      </c>
      <c r="J12" s="30"/>
      <c r="K12" s="53">
        <v>0.47049999999999997</v>
      </c>
      <c r="L12" s="30"/>
      <c r="M12" s="77">
        <v>0</v>
      </c>
      <c r="N12" s="30"/>
      <c r="O12" s="30">
        <v>-61489838885</v>
      </c>
      <c r="P12" s="30"/>
      <c r="Q12" s="30">
        <v>11825092604</v>
      </c>
      <c r="R12" s="30"/>
      <c r="S12" s="30">
        <v>-49664746281</v>
      </c>
      <c r="T12" s="30"/>
      <c r="U12" s="55">
        <v>0.1</v>
      </c>
    </row>
    <row r="13" spans="1:21" ht="27.75" x14ac:dyDescent="0.65">
      <c r="A13" s="37" t="s">
        <v>19</v>
      </c>
      <c r="B13" s="37"/>
      <c r="C13" s="77">
        <v>0</v>
      </c>
      <c r="D13" s="30"/>
      <c r="E13" s="30">
        <v>25085248852</v>
      </c>
      <c r="F13" s="30"/>
      <c r="G13" s="30">
        <v>-34018467929</v>
      </c>
      <c r="H13" s="30"/>
      <c r="I13" s="30">
        <v>-8933219077</v>
      </c>
      <c r="J13" s="30"/>
      <c r="K13" s="53">
        <f>I13/I21</f>
        <v>8.7326225529202189E-2</v>
      </c>
      <c r="L13" s="30"/>
      <c r="M13" s="30">
        <v>12722907486</v>
      </c>
      <c r="N13" s="30"/>
      <c r="O13" s="30">
        <v>-259075880031</v>
      </c>
      <c r="P13" s="30"/>
      <c r="Q13" s="30">
        <v>-109554745003</v>
      </c>
      <c r="R13" s="30"/>
      <c r="S13" s="30">
        <v>-355907717548</v>
      </c>
      <c r="T13" s="30"/>
      <c r="U13" s="55">
        <v>0.76</v>
      </c>
    </row>
    <row r="14" spans="1:21" ht="27.75" x14ac:dyDescent="0.65">
      <c r="A14" s="37" t="s">
        <v>21</v>
      </c>
      <c r="B14" s="37"/>
      <c r="C14" s="77">
        <v>0</v>
      </c>
      <c r="D14" s="30"/>
      <c r="E14" s="30">
        <v>1370325411</v>
      </c>
      <c r="F14" s="30"/>
      <c r="G14" s="30">
        <v>-5013470323</v>
      </c>
      <c r="H14" s="30"/>
      <c r="I14" s="30">
        <v>-3643144912</v>
      </c>
      <c r="J14" s="30"/>
      <c r="K14" s="53">
        <f>I14/I21</f>
        <v>3.5613376485973028E-2</v>
      </c>
      <c r="L14" s="30"/>
      <c r="M14" s="77">
        <v>0</v>
      </c>
      <c r="N14" s="30"/>
      <c r="O14" s="30">
        <v>-19127473422</v>
      </c>
      <c r="P14" s="30"/>
      <c r="Q14" s="30">
        <v>11346386914</v>
      </c>
      <c r="R14" s="30"/>
      <c r="S14" s="30">
        <v>-7781086508</v>
      </c>
      <c r="T14" s="30"/>
      <c r="U14" s="55">
        <v>1.6799999999999999E-2</v>
      </c>
    </row>
    <row r="15" spans="1:21" ht="27.75" x14ac:dyDescent="0.65">
      <c r="A15" s="37" t="s">
        <v>23</v>
      </c>
      <c r="B15" s="37"/>
      <c r="C15" s="77">
        <v>0</v>
      </c>
      <c r="D15" s="30"/>
      <c r="E15" s="30">
        <v>-2672298931</v>
      </c>
      <c r="F15" s="30"/>
      <c r="G15" s="30">
        <v>-1206336954</v>
      </c>
      <c r="H15" s="30"/>
      <c r="I15" s="30">
        <v>-3878635884</v>
      </c>
      <c r="J15" s="30"/>
      <c r="K15" s="53">
        <f>I15/I21</f>
        <v>3.7915406420950183E-2</v>
      </c>
      <c r="L15" s="30"/>
      <c r="M15" s="77">
        <v>0</v>
      </c>
      <c r="N15" s="30"/>
      <c r="O15" s="30">
        <v>-2713155465</v>
      </c>
      <c r="P15" s="30"/>
      <c r="Q15" s="30">
        <v>2229341699</v>
      </c>
      <c r="R15" s="30"/>
      <c r="S15" s="30">
        <v>-483813766</v>
      </c>
      <c r="T15" s="30"/>
      <c r="U15" s="55">
        <v>1E-3</v>
      </c>
    </row>
    <row r="16" spans="1:21" ht="27.75" x14ac:dyDescent="0.65">
      <c r="A16" s="37" t="s">
        <v>17</v>
      </c>
      <c r="B16" s="37"/>
      <c r="C16" s="77">
        <v>0</v>
      </c>
      <c r="D16" s="30"/>
      <c r="E16" s="30">
        <v>-1807621531</v>
      </c>
      <c r="F16" s="30"/>
      <c r="G16" s="77">
        <v>0</v>
      </c>
      <c r="H16" s="30"/>
      <c r="I16" s="30">
        <v>-1807621530</v>
      </c>
      <c r="J16" s="30"/>
      <c r="K16" s="53">
        <f>I16/I21</f>
        <v>1.7670311680437648E-2</v>
      </c>
      <c r="L16" s="30"/>
      <c r="M16" s="30">
        <v>221585868</v>
      </c>
      <c r="N16" s="30"/>
      <c r="O16" s="30">
        <v>-6554249568</v>
      </c>
      <c r="P16" s="30"/>
      <c r="Q16" s="30">
        <v>-8496024160</v>
      </c>
      <c r="R16" s="30"/>
      <c r="S16" s="30">
        <v>-14828687860</v>
      </c>
      <c r="T16" s="30"/>
      <c r="U16" s="55">
        <v>3.2000000000000001E-2</v>
      </c>
    </row>
    <row r="17" spans="1:21" ht="27.75" x14ac:dyDescent="0.65">
      <c r="A17" s="37" t="s">
        <v>24</v>
      </c>
      <c r="B17" s="37"/>
      <c r="C17" s="77">
        <v>0</v>
      </c>
      <c r="D17" s="30"/>
      <c r="E17" s="30">
        <v>-641656531</v>
      </c>
      <c r="F17" s="30"/>
      <c r="G17" s="77">
        <v>0</v>
      </c>
      <c r="H17" s="30"/>
      <c r="I17" s="30">
        <v>-641656530</v>
      </c>
      <c r="J17" s="30"/>
      <c r="K17" s="53">
        <f>I17/I21</f>
        <v>6.2724805434731072E-3</v>
      </c>
      <c r="L17" s="30"/>
      <c r="M17" s="77">
        <v>0</v>
      </c>
      <c r="N17" s="30"/>
      <c r="O17" s="30">
        <v>-692287524</v>
      </c>
      <c r="P17" s="30"/>
      <c r="Q17" s="30">
        <v>9787005919</v>
      </c>
      <c r="R17" s="30"/>
      <c r="S17" s="30">
        <v>9094718395</v>
      </c>
      <c r="T17" s="30"/>
      <c r="U17" s="55">
        <v>-1.9599999999999999E-2</v>
      </c>
    </row>
    <row r="18" spans="1:21" ht="27.75" x14ac:dyDescent="0.65">
      <c r="A18" s="37" t="s">
        <v>16</v>
      </c>
      <c r="B18" s="37"/>
      <c r="C18" s="30">
        <v>427021423</v>
      </c>
      <c r="D18" s="30"/>
      <c r="E18" s="30">
        <v>-3247430387</v>
      </c>
      <c r="F18" s="30"/>
      <c r="G18" s="77">
        <v>0</v>
      </c>
      <c r="H18" s="30"/>
      <c r="I18" s="30">
        <v>-2820408963</v>
      </c>
      <c r="J18" s="30"/>
      <c r="K18" s="53">
        <f>I18/I21</f>
        <v>2.7570763356923465E-2</v>
      </c>
      <c r="L18" s="30"/>
      <c r="M18" s="30">
        <v>427021423</v>
      </c>
      <c r="N18" s="30"/>
      <c r="O18" s="30">
        <v>-8194700729</v>
      </c>
      <c r="P18" s="30"/>
      <c r="Q18" s="30">
        <v>-10687891699</v>
      </c>
      <c r="R18" s="30"/>
      <c r="S18" s="30">
        <v>-18455571005</v>
      </c>
      <c r="T18" s="30"/>
      <c r="U18" s="55">
        <v>3.1899999999999998E-2</v>
      </c>
    </row>
    <row r="19" spans="1:21" ht="27.75" x14ac:dyDescent="0.65">
      <c r="A19" s="37" t="s">
        <v>76</v>
      </c>
      <c r="B19" s="37"/>
      <c r="C19" s="77">
        <v>0</v>
      </c>
      <c r="D19" s="30"/>
      <c r="E19" s="30">
        <v>0</v>
      </c>
      <c r="F19" s="30"/>
      <c r="G19" s="77">
        <v>0</v>
      </c>
      <c r="H19" s="30"/>
      <c r="I19" s="77">
        <v>0</v>
      </c>
      <c r="J19" s="30"/>
      <c r="K19" s="53">
        <f>I19/I21</f>
        <v>0</v>
      </c>
      <c r="L19" s="30"/>
      <c r="M19" s="77">
        <v>0</v>
      </c>
      <c r="N19" s="30"/>
      <c r="O19" s="77">
        <v>0</v>
      </c>
      <c r="P19" s="30"/>
      <c r="Q19" s="30">
        <v>174062557</v>
      </c>
      <c r="R19" s="30"/>
      <c r="S19" s="30">
        <v>174062557</v>
      </c>
      <c r="T19" s="30"/>
      <c r="U19" s="55">
        <v>-4.0000000000000002E-4</v>
      </c>
    </row>
    <row r="20" spans="1:21" ht="27.75" x14ac:dyDescent="0.65">
      <c r="A20" s="56" t="s">
        <v>22</v>
      </c>
      <c r="B20" s="37"/>
      <c r="C20" s="77">
        <v>0</v>
      </c>
      <c r="D20" s="30"/>
      <c r="E20" s="30">
        <v>-20716310936</v>
      </c>
      <c r="F20" s="30"/>
      <c r="G20" s="77">
        <v>0</v>
      </c>
      <c r="H20" s="30"/>
      <c r="I20" s="30">
        <v>-20716310935</v>
      </c>
      <c r="J20" s="30"/>
      <c r="K20" s="53">
        <f>I20/I21</f>
        <v>0.20251123645905492</v>
      </c>
      <c r="L20" s="30"/>
      <c r="M20" s="77">
        <v>0</v>
      </c>
      <c r="N20" s="30"/>
      <c r="O20" s="30">
        <v>-22968021563</v>
      </c>
      <c r="P20" s="30"/>
      <c r="Q20" s="30">
        <v>30055412979</v>
      </c>
      <c r="R20" s="30"/>
      <c r="S20" s="30">
        <v>7087391416</v>
      </c>
      <c r="T20" s="30"/>
      <c r="U20" s="55">
        <v>-1.5299999999999999E-2</v>
      </c>
    </row>
    <row r="21" spans="1:21" ht="30.75" thickBot="1" x14ac:dyDescent="0.8">
      <c r="A21" s="57" t="s">
        <v>68</v>
      </c>
      <c r="B21" s="37"/>
      <c r="C21" s="58">
        <f>SUM(C8:C20)</f>
        <v>427021423</v>
      </c>
      <c r="D21" s="59"/>
      <c r="E21" s="58">
        <f>SUM(E8:E20)</f>
        <v>-40841326275</v>
      </c>
      <c r="F21" s="59"/>
      <c r="G21" s="58">
        <f>SUM(G8:G20)</f>
        <v>-61882788874</v>
      </c>
      <c r="H21" s="59"/>
      <c r="I21" s="58">
        <f>SUM(I8:I20)</f>
        <v>-102297093718</v>
      </c>
      <c r="J21" s="59"/>
      <c r="K21" s="60">
        <f>SUM(K8:K20)</f>
        <v>1.0000260969517507</v>
      </c>
      <c r="L21" s="59"/>
      <c r="M21" s="58">
        <f>SUM(M8:M20)</f>
        <v>13516896527</v>
      </c>
      <c r="N21" s="59"/>
      <c r="O21" s="58">
        <f>SUM(O8:O20)</f>
        <v>-399920640873</v>
      </c>
      <c r="P21" s="59"/>
      <c r="Q21" s="58">
        <f>SUM(Q8:Q20)</f>
        <v>-83155132725</v>
      </c>
      <c r="R21" s="59"/>
      <c r="S21" s="58">
        <f>SUM(S8:S20)</f>
        <v>-469558877071</v>
      </c>
      <c r="T21" s="59"/>
      <c r="U21" s="60">
        <f>SUM(U8:U20)</f>
        <v>0.99996374156441903</v>
      </c>
    </row>
    <row r="22" spans="1:21" ht="19.5" thickTop="1" x14ac:dyDescent="0.45"/>
  </sheetData>
  <mergeCells count="6">
    <mergeCell ref="A2:U2"/>
    <mergeCell ref="A3:U3"/>
    <mergeCell ref="A4:U4"/>
    <mergeCell ref="A6:A7"/>
    <mergeCell ref="M6:U6"/>
    <mergeCell ref="C6:K6"/>
  </mergeCells>
  <pageMargins left="0.25" right="0.25" top="0.75" bottom="0.75" header="0.3" footer="0.3"/>
  <pageSetup paperSize="9" scale="5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"/>
  <sheetViews>
    <sheetView rightToLeft="1" view="pageBreakPreview" zoomScale="150" zoomScaleNormal="100" zoomScaleSheetLayoutView="150" workbookViewId="0">
      <selection activeCell="J15" sqref="J15"/>
    </sheetView>
  </sheetViews>
  <sheetFormatPr defaultRowHeight="18.75" x14ac:dyDescent="0.45"/>
  <cols>
    <col min="1" max="3" width="9.140625" style="1"/>
    <col min="4" max="4" width="35.7109375" style="1" bestFit="1" customWidth="1"/>
    <col min="5" max="5" width="1" style="1" customWidth="1"/>
    <col min="6" max="6" width="12.140625" style="1" bestFit="1" customWidth="1"/>
    <col min="7" max="7" width="1" style="1" customWidth="1"/>
    <col min="8" max="8" width="15" style="1" bestFit="1" customWidth="1"/>
    <col min="9" max="9" width="1" style="1" customWidth="1"/>
    <col min="10" max="10" width="9.140625" style="1" customWidth="1"/>
    <col min="11" max="16384" width="9.140625" style="1"/>
  </cols>
  <sheetData>
    <row r="2" spans="1:17" ht="30" x14ac:dyDescent="0.45">
      <c r="A2" s="21"/>
      <c r="B2" s="21"/>
      <c r="C2" s="82" t="s">
        <v>0</v>
      </c>
      <c r="D2" s="82"/>
      <c r="E2" s="82"/>
      <c r="F2" s="82"/>
      <c r="G2" s="82"/>
      <c r="H2" s="82"/>
      <c r="I2" s="82"/>
      <c r="J2" s="82"/>
      <c r="K2" s="82"/>
      <c r="L2" s="21"/>
      <c r="M2" s="21"/>
      <c r="N2" s="21"/>
    </row>
    <row r="3" spans="1:17" ht="30" x14ac:dyDescent="0.45">
      <c r="A3" s="21"/>
      <c r="B3" s="21"/>
      <c r="C3" s="21"/>
      <c r="D3" s="82" t="s">
        <v>42</v>
      </c>
      <c r="E3" s="82"/>
      <c r="F3" s="82"/>
      <c r="G3" s="82"/>
      <c r="H3" s="82"/>
      <c r="I3" s="82"/>
      <c r="J3" s="82"/>
      <c r="K3" s="21"/>
      <c r="L3" s="21"/>
      <c r="M3" s="21"/>
      <c r="N3" s="21"/>
      <c r="O3" s="21"/>
      <c r="P3" s="21"/>
    </row>
    <row r="4" spans="1:17" ht="30" x14ac:dyDescent="0.45">
      <c r="A4" s="21"/>
      <c r="B4" s="21"/>
      <c r="C4" s="21"/>
      <c r="D4" s="85" t="s">
        <v>77</v>
      </c>
      <c r="E4" s="85"/>
      <c r="F4" s="85"/>
      <c r="G4" s="85"/>
      <c r="H4" s="85"/>
      <c r="I4" s="85"/>
      <c r="J4" s="85"/>
      <c r="K4" s="21"/>
      <c r="L4" s="21"/>
      <c r="M4" s="21"/>
      <c r="N4" s="21"/>
      <c r="O4" s="21"/>
      <c r="P4" s="21"/>
      <c r="Q4" s="21"/>
    </row>
    <row r="6" spans="1:17" ht="30" x14ac:dyDescent="0.45">
      <c r="D6" s="91" t="s">
        <v>64</v>
      </c>
      <c r="F6" s="85" t="s">
        <v>43</v>
      </c>
      <c r="H6" s="85" t="s">
        <v>78</v>
      </c>
    </row>
    <row r="7" spans="1:17" ht="30" x14ac:dyDescent="0.45">
      <c r="D7" s="85" t="s">
        <v>64</v>
      </c>
      <c r="F7" s="82" t="s">
        <v>33</v>
      </c>
      <c r="H7" s="82" t="s">
        <v>33</v>
      </c>
    </row>
    <row r="8" spans="1:17" ht="21" x14ac:dyDescent="0.55000000000000004">
      <c r="D8" s="2" t="s">
        <v>64</v>
      </c>
      <c r="F8" s="78">
        <v>0</v>
      </c>
      <c r="H8" s="3">
        <v>1034179071</v>
      </c>
    </row>
    <row r="9" spans="1:17" ht="21" x14ac:dyDescent="0.55000000000000004">
      <c r="D9" s="2" t="s">
        <v>65</v>
      </c>
      <c r="F9" s="78">
        <v>0</v>
      </c>
      <c r="H9" s="78">
        <v>0</v>
      </c>
    </row>
    <row r="10" spans="1:17" ht="21" x14ac:dyDescent="0.55000000000000004">
      <c r="D10" s="2" t="s">
        <v>66</v>
      </c>
      <c r="F10" s="78">
        <v>0</v>
      </c>
      <c r="H10" s="78">
        <v>0</v>
      </c>
    </row>
    <row r="11" spans="1:17" ht="21.75" thickBot="1" x14ac:dyDescent="0.6">
      <c r="D11" s="2" t="s">
        <v>68</v>
      </c>
      <c r="F11" s="79">
        <f>SUM(F8:F10)</f>
        <v>0</v>
      </c>
      <c r="H11" s="23">
        <v>1034179071</v>
      </c>
    </row>
    <row r="12" spans="1:17" ht="19.5" thickTop="1" x14ac:dyDescent="0.45"/>
  </sheetData>
  <mergeCells count="8">
    <mergeCell ref="C2:K2"/>
    <mergeCell ref="D3:J3"/>
    <mergeCell ref="D4:J4"/>
    <mergeCell ref="H7"/>
    <mergeCell ref="H6"/>
    <mergeCell ref="D6:D7"/>
    <mergeCell ref="F7"/>
    <mergeCell ref="F6"/>
  </mergeCells>
  <pageMargins left="0.7" right="0.7" top="0.75" bottom="0.75" header="0.3" footer="0.3"/>
  <pageSetup paperSize="9" scale="78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rightToLeft="1" view="pageBreakPreview" zoomScale="130" zoomScaleNormal="100" zoomScaleSheetLayoutView="130" workbookViewId="0">
      <selection activeCell="N7" sqref="N7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20" style="1" bestFit="1" customWidth="1"/>
    <col min="4" max="4" width="1" style="1" customWidth="1"/>
    <col min="5" max="5" width="17.42578125" style="1" customWidth="1"/>
    <col min="6" max="6" width="1" style="1" customWidth="1"/>
    <col min="7" max="7" width="17" style="1" customWidth="1"/>
    <col min="8" max="8" width="1" style="1" customWidth="1"/>
    <col min="9" max="9" width="9.140625" style="1" customWidth="1"/>
    <col min="10" max="11" width="9.140625" style="1"/>
    <col min="12" max="12" width="16.140625" style="1" bestFit="1" customWidth="1"/>
    <col min="13" max="13" width="9.140625" style="1"/>
    <col min="14" max="14" width="14.7109375" style="1" bestFit="1" customWidth="1"/>
    <col min="15" max="16384" width="9.140625" style="1"/>
  </cols>
  <sheetData>
    <row r="2" spans="1:12" ht="30" x14ac:dyDescent="0.45">
      <c r="A2" s="82" t="s">
        <v>0</v>
      </c>
      <c r="B2" s="82"/>
      <c r="C2" s="82"/>
      <c r="D2" s="82"/>
      <c r="E2" s="82"/>
      <c r="F2" s="82"/>
      <c r="G2" s="82"/>
    </row>
    <row r="3" spans="1:12" ht="30" x14ac:dyDescent="0.45">
      <c r="A3" s="82" t="s">
        <v>42</v>
      </c>
      <c r="B3" s="82"/>
      <c r="C3" s="82"/>
      <c r="D3" s="82"/>
      <c r="E3" s="82"/>
      <c r="F3" s="82"/>
      <c r="G3" s="82"/>
    </row>
    <row r="4" spans="1:12" ht="30" x14ac:dyDescent="0.45">
      <c r="A4" s="85" t="s">
        <v>77</v>
      </c>
      <c r="B4" s="85"/>
      <c r="C4" s="85"/>
      <c r="D4" s="85"/>
      <c r="E4" s="85"/>
      <c r="F4" s="85"/>
      <c r="G4" s="85"/>
    </row>
    <row r="6" spans="1:12" ht="54" customHeight="1" x14ac:dyDescent="0.45">
      <c r="A6" s="85" t="s">
        <v>45</v>
      </c>
      <c r="C6" s="85" t="s">
        <v>33</v>
      </c>
      <c r="E6" s="92" t="s">
        <v>62</v>
      </c>
      <c r="G6" s="92" t="s">
        <v>12</v>
      </c>
    </row>
    <row r="7" spans="1:12" ht="22.5" x14ac:dyDescent="0.55000000000000004">
      <c r="A7" s="2" t="s">
        <v>67</v>
      </c>
      <c r="C7" s="24">
        <v>-102297093718</v>
      </c>
      <c r="D7" s="24"/>
      <c r="E7" s="75">
        <v>1.0028999999999999</v>
      </c>
      <c r="F7" s="24"/>
      <c r="G7" s="81">
        <v>-0.1231</v>
      </c>
      <c r="K7" s="61"/>
      <c r="L7" s="3"/>
    </row>
    <row r="8" spans="1:12" ht="22.5" x14ac:dyDescent="0.55000000000000004">
      <c r="A8" s="2" t="s">
        <v>92</v>
      </c>
      <c r="C8" s="80">
        <v>0</v>
      </c>
      <c r="D8" s="24"/>
      <c r="E8" s="75">
        <v>0</v>
      </c>
      <c r="F8" s="24"/>
      <c r="G8" s="75">
        <v>0</v>
      </c>
    </row>
    <row r="9" spans="1:12" ht="22.5" x14ac:dyDescent="0.55000000000000004">
      <c r="A9" s="22" t="s">
        <v>93</v>
      </c>
      <c r="C9" s="27">
        <v>992240</v>
      </c>
      <c r="D9" s="24"/>
      <c r="E9" s="75">
        <v>0</v>
      </c>
      <c r="F9" s="24"/>
      <c r="G9" s="75">
        <v>0</v>
      </c>
    </row>
    <row r="10" spans="1:12" ht="25.5" thickBot="1" x14ac:dyDescent="0.65">
      <c r="A10" s="16" t="s">
        <v>68</v>
      </c>
      <c r="C10" s="25">
        <f>SUM(C7:C9)</f>
        <v>-102296101478</v>
      </c>
      <c r="D10" s="24"/>
      <c r="E10" s="29">
        <f>SUM(E7:E9)</f>
        <v>1.0028999999999999</v>
      </c>
      <c r="F10" s="24"/>
      <c r="G10" s="25"/>
    </row>
    <row r="11" spans="1:12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سهام</vt:lpstr>
      <vt:lpstr>سپرده</vt:lpstr>
      <vt:lpstr>درآمد سود سهام</vt:lpstr>
      <vt:lpstr>درآمد ناشی از تغییر قیمت سهم</vt:lpstr>
      <vt:lpstr>درآمد ناشی از فروش</vt:lpstr>
      <vt:lpstr>سرمایه‌گذاری در سهام</vt:lpstr>
      <vt:lpstr>سایر درآمدها</vt:lpstr>
      <vt:lpstr>جمع درآمدها</vt:lpstr>
      <vt:lpstr>'درآمد ناشی از تغییر قیمت سهم'!Print_Area</vt:lpstr>
      <vt:lpstr>سپرده!Print_Area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Alireza Hasan Zadeh</cp:lastModifiedBy>
  <cp:lastPrinted>2021-06-30T08:21:02Z</cp:lastPrinted>
  <dcterms:modified xsi:type="dcterms:W3CDTF">2021-06-30T14:09:45Z</dcterms:modified>
</cp:coreProperties>
</file>